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9395" windowHeight="8055"/>
  </bookViews>
  <sheets>
    <sheet name="Coordinate Transformation" sheetId="1" r:id="rId1"/>
    <sheet name="mud and gravel" sheetId="2" r:id="rId2"/>
    <sheet name="grain-size" sheetId="3" r:id="rId3"/>
    <sheet name="PCA" sheetId="6" r:id="rId4"/>
    <sheet name="Kriging" sheetId="4" r:id="rId5"/>
    <sheet name="Representatives" sheetId="7" r:id="rId6"/>
  </sheets>
  <calcPr calcId="145621"/>
</workbook>
</file>

<file path=xl/calcChain.xml><?xml version="1.0" encoding="utf-8"?>
<calcChain xmlns="http://schemas.openxmlformats.org/spreadsheetml/2006/main">
  <c r="F63" i="2" l="1"/>
  <c r="R10" i="7" l="1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Q11" i="7"/>
  <c r="Q12" i="7"/>
  <c r="G6" i="7"/>
  <c r="G5" i="7"/>
  <c r="R8" i="7"/>
  <c r="G3" i="7"/>
  <c r="G4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Q10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Q8" i="7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2" i="6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2" i="2"/>
  <c r="B62" i="2"/>
  <c r="B63" i="2" s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F42" i="2"/>
  <c r="G42" i="2"/>
  <c r="H42" i="2"/>
  <c r="F43" i="2"/>
  <c r="H43" i="2" s="1"/>
  <c r="G43" i="2"/>
  <c r="F44" i="2"/>
  <c r="H44" i="2" s="1"/>
  <c r="G44" i="2"/>
  <c r="F45" i="2"/>
  <c r="G45" i="2"/>
  <c r="H45" i="2"/>
  <c r="F46" i="2"/>
  <c r="G46" i="2"/>
  <c r="H46" i="2" s="1"/>
  <c r="F47" i="2"/>
  <c r="H47" i="2" s="1"/>
  <c r="G47" i="2"/>
  <c r="F48" i="2"/>
  <c r="H48" i="2" s="1"/>
  <c r="G48" i="2"/>
  <c r="F49" i="2"/>
  <c r="H49" i="2" s="1"/>
  <c r="G49" i="2"/>
  <c r="F50" i="2"/>
  <c r="G50" i="2"/>
  <c r="H50" i="2"/>
  <c r="F51" i="2"/>
  <c r="H51" i="2" s="1"/>
  <c r="G51" i="2"/>
  <c r="F52" i="2"/>
  <c r="H52" i="2" s="1"/>
  <c r="G52" i="2"/>
  <c r="F53" i="2"/>
  <c r="G53" i="2"/>
  <c r="H53" i="2"/>
  <c r="F54" i="2"/>
  <c r="H54" i="2" s="1"/>
  <c r="G54" i="2"/>
  <c r="F55" i="2"/>
  <c r="H55" i="2" s="1"/>
  <c r="G55" i="2"/>
  <c r="F56" i="2"/>
  <c r="H56" i="2" s="1"/>
  <c r="G56" i="2"/>
  <c r="F57" i="2"/>
  <c r="H57" i="2" s="1"/>
  <c r="G57" i="2"/>
  <c r="F58" i="2"/>
  <c r="G58" i="2"/>
  <c r="H58" i="2"/>
  <c r="F59" i="2"/>
  <c r="H59" i="2" s="1"/>
  <c r="G59" i="2"/>
  <c r="F60" i="2"/>
  <c r="H60" i="2" s="1"/>
  <c r="G60" i="2"/>
  <c r="F61" i="2"/>
  <c r="G61" i="2"/>
  <c r="H61" i="2"/>
  <c r="H25" i="2"/>
  <c r="H33" i="2"/>
  <c r="H41" i="2"/>
  <c r="F41" i="2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F32" i="2"/>
  <c r="H32" i="2" s="1"/>
  <c r="F31" i="2"/>
  <c r="H31" i="2" s="1"/>
  <c r="F30" i="2"/>
  <c r="H30" i="2" s="1"/>
  <c r="F29" i="2"/>
  <c r="H29" i="2" s="1"/>
  <c r="F28" i="2"/>
  <c r="H28" i="2" s="1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F27" i="2"/>
  <c r="H27" i="2" s="1"/>
  <c r="F26" i="2"/>
  <c r="H26" i="2" s="1"/>
  <c r="G25" i="2"/>
  <c r="F25" i="2"/>
  <c r="G24" i="2"/>
  <c r="F24" i="2"/>
  <c r="H24" i="2" s="1"/>
  <c r="G23" i="2"/>
  <c r="F23" i="2"/>
  <c r="H23" i="2" s="1"/>
  <c r="G22" i="2"/>
  <c r="F22" i="2"/>
  <c r="H22" i="2" s="1"/>
  <c r="F3" i="2"/>
  <c r="H3" i="2" s="1"/>
  <c r="G3" i="2"/>
  <c r="F4" i="2"/>
  <c r="H4" i="2" s="1"/>
  <c r="G4" i="2"/>
  <c r="F5" i="2"/>
  <c r="H5" i="2" s="1"/>
  <c r="G5" i="2"/>
  <c r="F6" i="2"/>
  <c r="H6" i="2" s="1"/>
  <c r="G6" i="2"/>
  <c r="F7" i="2"/>
  <c r="H7" i="2" s="1"/>
  <c r="G7" i="2"/>
  <c r="F8" i="2"/>
  <c r="H8" i="2" s="1"/>
  <c r="G8" i="2"/>
  <c r="F9" i="2"/>
  <c r="H9" i="2" s="1"/>
  <c r="G9" i="2"/>
  <c r="F10" i="2"/>
  <c r="G10" i="2"/>
  <c r="H10" i="2" s="1"/>
  <c r="F11" i="2"/>
  <c r="H11" i="2" s="1"/>
  <c r="G11" i="2"/>
  <c r="F12" i="2"/>
  <c r="H12" i="2" s="1"/>
  <c r="G12" i="2"/>
  <c r="F13" i="2"/>
  <c r="H13" i="2" s="1"/>
  <c r="G13" i="2"/>
  <c r="F14" i="2"/>
  <c r="H14" i="2" s="1"/>
  <c r="G14" i="2"/>
  <c r="F15" i="2"/>
  <c r="H15" i="2" s="1"/>
  <c r="G15" i="2"/>
  <c r="F16" i="2"/>
  <c r="H16" i="2" s="1"/>
  <c r="G16" i="2"/>
  <c r="F17" i="2"/>
  <c r="H17" i="2" s="1"/>
  <c r="G17" i="2"/>
  <c r="F18" i="2"/>
  <c r="G18" i="2"/>
  <c r="H18" i="2" s="1"/>
  <c r="F19" i="2"/>
  <c r="H19" i="2" s="1"/>
  <c r="G19" i="2"/>
  <c r="F20" i="2"/>
  <c r="H20" i="2" s="1"/>
  <c r="G20" i="2"/>
  <c r="F21" i="2"/>
  <c r="H21" i="2" s="1"/>
  <c r="G21" i="2"/>
  <c r="G2" i="2"/>
  <c r="F2" i="2"/>
  <c r="H2" i="2" s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4" i="1"/>
  <c r="G4" i="1"/>
  <c r="I3" i="1"/>
  <c r="I2" i="1" l="1"/>
  <c r="H34" i="1" s="1"/>
  <c r="I29" i="1" l="1"/>
  <c r="I58" i="1"/>
  <c r="I23" i="1"/>
  <c r="I55" i="1"/>
  <c r="H55" i="1"/>
  <c r="H23" i="1"/>
  <c r="H8" i="1"/>
  <c r="H12" i="1"/>
  <c r="H53" i="1"/>
  <c r="H21" i="1"/>
  <c r="I8" i="1"/>
  <c r="I28" i="1"/>
  <c r="I59" i="1"/>
  <c r="H27" i="1"/>
  <c r="H16" i="1"/>
  <c r="H20" i="1"/>
  <c r="H61" i="1"/>
  <c r="H25" i="1"/>
  <c r="H26" i="1"/>
  <c r="I27" i="1"/>
  <c r="I37" i="1"/>
  <c r="I40" i="1"/>
  <c r="I34" i="1"/>
  <c r="I24" i="1"/>
  <c r="I31" i="1"/>
  <c r="I63" i="1"/>
  <c r="H52" i="1"/>
  <c r="H35" i="1"/>
  <c r="H24" i="1"/>
  <c r="H28" i="1"/>
  <c r="H14" i="1"/>
  <c r="H29" i="1"/>
  <c r="H62" i="1"/>
  <c r="I26" i="1"/>
  <c r="I36" i="1"/>
  <c r="I12" i="1"/>
  <c r="I9" i="1"/>
  <c r="I6" i="1"/>
  <c r="I38" i="1"/>
  <c r="I20" i="1"/>
  <c r="I35" i="1"/>
  <c r="I16" i="1"/>
  <c r="H30" i="1"/>
  <c r="H43" i="1"/>
  <c r="H32" i="1"/>
  <c r="H36" i="1"/>
  <c r="H46" i="1"/>
  <c r="H33" i="1"/>
  <c r="H6" i="1"/>
  <c r="I61" i="1"/>
  <c r="I30" i="1"/>
  <c r="H59" i="1"/>
  <c r="I32" i="1"/>
  <c r="I44" i="1"/>
  <c r="I45" i="1"/>
  <c r="I10" i="1"/>
  <c r="I42" i="1"/>
  <c r="I7" i="1"/>
  <c r="I39" i="1"/>
  <c r="H11" i="1"/>
  <c r="H54" i="1"/>
  <c r="H51" i="1"/>
  <c r="H40" i="1"/>
  <c r="H44" i="1"/>
  <c r="H5" i="1"/>
  <c r="H41" i="1"/>
  <c r="H18" i="1"/>
  <c r="I60" i="1"/>
  <c r="I33" i="1"/>
  <c r="I62" i="1"/>
  <c r="I5" i="1"/>
  <c r="I41" i="1"/>
  <c r="I13" i="1"/>
  <c r="I48" i="1"/>
  <c r="I17" i="1"/>
  <c r="I49" i="1"/>
  <c r="I14" i="1"/>
  <c r="I46" i="1"/>
  <c r="I11" i="1"/>
  <c r="I43" i="1"/>
  <c r="H31" i="1"/>
  <c r="H7" i="1"/>
  <c r="H63" i="1"/>
  <c r="H48" i="1"/>
  <c r="H60" i="1"/>
  <c r="H9" i="1"/>
  <c r="H45" i="1"/>
  <c r="H42" i="1"/>
  <c r="I21" i="1"/>
  <c r="I50" i="1"/>
  <c r="H39" i="1"/>
  <c r="H22" i="1"/>
  <c r="H10" i="1"/>
  <c r="I52" i="1"/>
  <c r="I53" i="1"/>
  <c r="I18" i="1"/>
  <c r="I15" i="1"/>
  <c r="I47" i="1"/>
  <c r="H15" i="1"/>
  <c r="H56" i="1"/>
  <c r="H50" i="1"/>
  <c r="H13" i="1"/>
  <c r="H49" i="1"/>
  <c r="I56" i="1"/>
  <c r="I25" i="1"/>
  <c r="I57" i="1"/>
  <c r="I22" i="1"/>
  <c r="I54" i="1"/>
  <c r="I19" i="1"/>
  <c r="I51" i="1"/>
  <c r="H47" i="1"/>
  <c r="H19" i="1"/>
  <c r="H38" i="1"/>
  <c r="H58" i="1"/>
  <c r="H37" i="1"/>
  <c r="H17" i="1"/>
  <c r="H57" i="1"/>
  <c r="H4" i="1"/>
  <c r="I4" i="1"/>
</calcChain>
</file>

<file path=xl/sharedStrings.xml><?xml version="1.0" encoding="utf-8"?>
<sst xmlns="http://schemas.openxmlformats.org/spreadsheetml/2006/main" count="491" uniqueCount="283">
  <si>
    <t>number</t>
    <phoneticPr fontId="1"/>
  </si>
  <si>
    <t>X'</t>
    <phoneticPr fontId="1"/>
  </si>
  <si>
    <t>Y'</t>
    <phoneticPr fontId="1"/>
  </si>
  <si>
    <t>cos(No.15-No.01)</t>
    <phoneticPr fontId="1"/>
  </si>
  <si>
    <t>sin(No.15-No.01)</t>
    <phoneticPr fontId="1"/>
  </si>
  <si>
    <t>Name</t>
    <phoneticPr fontId="1"/>
  </si>
  <si>
    <t>weight</t>
    <phoneticPr fontId="1"/>
  </si>
  <si>
    <t>washed</t>
    <phoneticPr fontId="1"/>
  </si>
  <si>
    <t>gravelless</t>
    <phoneticPr fontId="1"/>
  </si>
  <si>
    <t>001</t>
    <phoneticPr fontId="1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</si>
  <si>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</si>
  <si>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</si>
  <si>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</si>
  <si>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</si>
  <si>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</si>
  <si>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</si>
  <si>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</si>
  <si>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</si>
  <si>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</si>
  <si>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</si>
  <si>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</si>
  <si>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</si>
  <si>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</si>
  <si>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</si>
  <si>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</si>
  <si>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</si>
  <si>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</si>
  <si>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</si>
  <si>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</si>
  <si>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mud_cont</t>
    <phoneticPr fontId="1"/>
  </si>
  <si>
    <t>grav_cont</t>
    <phoneticPr fontId="1"/>
  </si>
  <si>
    <t>Zero replace</t>
    <phoneticPr fontId="1"/>
  </si>
  <si>
    <t>002</t>
    <phoneticPr fontId="1"/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</si>
  <si>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</si>
  <si>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</si>
  <si>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</si>
  <si>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</si>
  <si>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</si>
  <si>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</si>
  <si>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</si>
  <si>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</si>
  <si>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</si>
  <si>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</si>
  <si>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</si>
  <si>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</si>
  <si>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</si>
  <si>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</si>
  <si>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</si>
  <si>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</si>
  <si>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</si>
  <si>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</si>
  <si>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</si>
  <si>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</si>
  <si>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</si>
  <si>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</si>
  <si>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</si>
  <si>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</si>
  <si>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</si>
  <si>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</si>
  <si>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</si>
  <si>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</si>
  <si>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</si>
  <si>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</si>
  <si>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</si>
  <si>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</si>
  <si>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</si>
  <si>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</si>
  <si>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</si>
  <si>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</si>
  <si>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</si>
  <si>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</si>
  <si>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</si>
  <si>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</si>
  <si>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サンプル名</t>
  </si>
  <si>
    <t>計測日</t>
  </si>
  <si>
    <t>時刻</t>
  </si>
  <si>
    <t>総重量</t>
  </si>
  <si>
    <t>Mean</t>
  </si>
  <si>
    <t>Sorting</t>
  </si>
  <si>
    <t>Skewness</t>
  </si>
  <si>
    <t>Kurtosis</t>
  </si>
  <si>
    <t>Mode</t>
  </si>
  <si>
    <t>Median</t>
  </si>
  <si>
    <t>GeoQtDev.</t>
  </si>
  <si>
    <t>-1phi</t>
  </si>
  <si>
    <t>-0.9phi</t>
  </si>
  <si>
    <t>-0.8phi</t>
  </si>
  <si>
    <t>-0.7phi</t>
  </si>
  <si>
    <t>-0.6phi</t>
  </si>
  <si>
    <t>-0.5phi</t>
  </si>
  <si>
    <t>-0.4phi</t>
  </si>
  <si>
    <t>-0.3phi</t>
  </si>
  <si>
    <t>-0.2phi</t>
  </si>
  <si>
    <t>-0.1phi</t>
  </si>
  <si>
    <t>-0phi</t>
  </si>
  <si>
    <t>0.1phi</t>
  </si>
  <si>
    <t>0.2phi</t>
  </si>
  <si>
    <t>0.3phi</t>
  </si>
  <si>
    <t>0.4phi</t>
  </si>
  <si>
    <t>0.5phi</t>
  </si>
  <si>
    <t>0.6phi</t>
  </si>
  <si>
    <t>0.7phi</t>
  </si>
  <si>
    <t>0.8phi</t>
  </si>
  <si>
    <t>0.9phi</t>
  </si>
  <si>
    <t>1phi</t>
  </si>
  <si>
    <t>1.1phi</t>
  </si>
  <si>
    <t>1.2phi</t>
  </si>
  <si>
    <t>1.3phi</t>
  </si>
  <si>
    <t>1.4phi</t>
  </si>
  <si>
    <t>1.5phi</t>
  </si>
  <si>
    <t>1.6phi</t>
  </si>
  <si>
    <t>1.7phi</t>
  </si>
  <si>
    <t>1.8phi</t>
  </si>
  <si>
    <t>1.9phi</t>
  </si>
  <si>
    <t>2phi</t>
  </si>
  <si>
    <t>2.1phi</t>
  </si>
  <si>
    <t>2.2phi</t>
  </si>
  <si>
    <t>2.3phi</t>
  </si>
  <si>
    <t>2.4phi</t>
  </si>
  <si>
    <t>2.5phi</t>
  </si>
  <si>
    <t>2.6phi</t>
  </si>
  <si>
    <t>2.7phi</t>
  </si>
  <si>
    <t>2.8phi</t>
  </si>
  <si>
    <t>2.9phi</t>
  </si>
  <si>
    <t>3phi</t>
  </si>
  <si>
    <t>3.1phi</t>
  </si>
  <si>
    <t>3.2phi</t>
  </si>
  <si>
    <t>3.3phi</t>
  </si>
  <si>
    <t>3.4phi</t>
  </si>
  <si>
    <t>3.5phi</t>
  </si>
  <si>
    <t>3.6phi</t>
  </si>
  <si>
    <t>3.7phi</t>
  </si>
  <si>
    <t>3.8phi</t>
  </si>
  <si>
    <t>3.9phi</t>
  </si>
  <si>
    <t>4phi</t>
  </si>
  <si>
    <t>No.001</t>
  </si>
  <si>
    <t>No.002</t>
  </si>
  <si>
    <t>No.003</t>
  </si>
  <si>
    <t>No.004</t>
  </si>
  <si>
    <t>No.005</t>
  </si>
  <si>
    <t>No.006</t>
  </si>
  <si>
    <t>No.007</t>
  </si>
  <si>
    <t>No.008</t>
  </si>
  <si>
    <t>No.009</t>
  </si>
  <si>
    <t>No.010</t>
  </si>
  <si>
    <t>No.011</t>
  </si>
  <si>
    <t>No.012</t>
  </si>
  <si>
    <t>No.013</t>
  </si>
  <si>
    <t>No.014</t>
  </si>
  <si>
    <t>No.015</t>
  </si>
  <si>
    <t>No.016</t>
  </si>
  <si>
    <t>No.017</t>
  </si>
  <si>
    <t>No.018</t>
  </si>
  <si>
    <t>No.019</t>
  </si>
  <si>
    <t>No.020</t>
  </si>
  <si>
    <t>No.021</t>
  </si>
  <si>
    <t>No.022</t>
  </si>
  <si>
    <t>No.023</t>
  </si>
  <si>
    <t>No.024</t>
  </si>
  <si>
    <t>No.025</t>
  </si>
  <si>
    <t>No.026</t>
  </si>
  <si>
    <t>No.027</t>
  </si>
  <si>
    <t>No.028</t>
  </si>
  <si>
    <t>No.029</t>
  </si>
  <si>
    <t>No.030</t>
  </si>
  <si>
    <t>No.031</t>
  </si>
  <si>
    <t>No.032</t>
  </si>
  <si>
    <t>No.033</t>
  </si>
  <si>
    <t>No.034</t>
  </si>
  <si>
    <t>No.035</t>
  </si>
  <si>
    <t>No.036</t>
  </si>
  <si>
    <t>No.037</t>
  </si>
  <si>
    <t>No.038</t>
  </si>
  <si>
    <t>No.039</t>
  </si>
  <si>
    <t>No.040</t>
  </si>
  <si>
    <t>No.041</t>
  </si>
  <si>
    <t>No.042</t>
  </si>
  <si>
    <t>No.043</t>
  </si>
  <si>
    <t>No.044</t>
  </si>
  <si>
    <t>No.045</t>
  </si>
  <si>
    <t>No.046</t>
  </si>
  <si>
    <t>No.047</t>
  </si>
  <si>
    <t>No.048</t>
  </si>
  <si>
    <t>No.049</t>
  </si>
  <si>
    <t>No.050</t>
  </si>
  <si>
    <t>No.051</t>
  </si>
  <si>
    <t>No.052</t>
  </si>
  <si>
    <t>No.053</t>
  </si>
  <si>
    <t>No.054</t>
  </si>
  <si>
    <t>No.055</t>
  </si>
  <si>
    <t>No.056</t>
  </si>
  <si>
    <t>No.057</t>
  </si>
  <si>
    <t>No.058</t>
  </si>
  <si>
    <t>No.059</t>
  </si>
  <si>
    <t>No.060</t>
  </si>
  <si>
    <t>sand_cont</t>
    <phoneticPr fontId="1"/>
  </si>
  <si>
    <t>mud_cont_R</t>
    <phoneticPr fontId="1"/>
  </si>
  <si>
    <t>grav_cont_R</t>
    <phoneticPr fontId="1"/>
  </si>
  <si>
    <t>sand_cont_R</t>
    <phoneticPr fontId="1"/>
  </si>
  <si>
    <t>Logratio</t>
    <phoneticPr fontId="1"/>
  </si>
  <si>
    <t>mud_logratio</t>
    <phoneticPr fontId="1"/>
  </si>
  <si>
    <t>grav_logratio</t>
    <phoneticPr fontId="1"/>
  </si>
  <si>
    <t>CV</t>
    <phoneticPr fontId="1"/>
  </si>
  <si>
    <t>Vgrav</t>
    <phoneticPr fontId="1"/>
  </si>
  <si>
    <t>Kgrav</t>
    <phoneticPr fontId="1"/>
  </si>
  <si>
    <t>Vmud</t>
    <phoneticPr fontId="1"/>
  </si>
  <si>
    <t>Kmud</t>
    <phoneticPr fontId="1"/>
  </si>
  <si>
    <t>Vkurto</t>
    <phoneticPr fontId="1"/>
  </si>
  <si>
    <t>Kkurto</t>
    <phoneticPr fontId="1"/>
  </si>
  <si>
    <t>Vskew</t>
    <phoneticPr fontId="1"/>
  </si>
  <si>
    <t>Kskew</t>
    <phoneticPr fontId="1"/>
  </si>
  <si>
    <t>VCV</t>
    <phoneticPr fontId="1"/>
  </si>
  <si>
    <t>KCV</t>
    <phoneticPr fontId="1"/>
  </si>
  <si>
    <t>Vsorting</t>
    <phoneticPr fontId="1"/>
  </si>
  <si>
    <t>Ksorting</t>
    <phoneticPr fontId="1"/>
  </si>
  <si>
    <t>Vmean</t>
    <phoneticPr fontId="1"/>
  </si>
  <si>
    <t>Kmean</t>
    <phoneticPr fontId="1"/>
  </si>
  <si>
    <t>Y</t>
    <phoneticPr fontId="1"/>
  </si>
  <si>
    <t>X</t>
    <phoneticPr fontId="1"/>
  </si>
  <si>
    <t>Range</t>
    <phoneticPr fontId="1"/>
  </si>
  <si>
    <t>Sill</t>
    <phoneticPr fontId="1"/>
  </si>
  <si>
    <t>Nug</t>
    <phoneticPr fontId="1"/>
  </si>
  <si>
    <t>Gau</t>
    <phoneticPr fontId="1"/>
  </si>
  <si>
    <t>Sph</t>
    <phoneticPr fontId="1"/>
  </si>
  <si>
    <t>Exp</t>
    <phoneticPr fontId="1"/>
  </si>
  <si>
    <t>Model</t>
    <phoneticPr fontId="1"/>
  </si>
  <si>
    <t>PC3</t>
    <phoneticPr fontId="1"/>
  </si>
  <si>
    <t>PC2</t>
    <phoneticPr fontId="1"/>
  </si>
  <si>
    <t>PC1</t>
    <phoneticPr fontId="1"/>
  </si>
  <si>
    <t>Median</t>
    <phoneticPr fontId="1"/>
  </si>
  <si>
    <t>gravel contents</t>
    <phoneticPr fontId="1"/>
  </si>
  <si>
    <t>mud contents</t>
    <phoneticPr fontId="1"/>
  </si>
  <si>
    <t>Kurtosis</t>
    <phoneticPr fontId="1"/>
  </si>
  <si>
    <t>Skewness</t>
    <phoneticPr fontId="1"/>
  </si>
  <si>
    <t>CV</t>
    <phoneticPr fontId="1"/>
  </si>
  <si>
    <t>Sorting</t>
    <phoneticPr fontId="1"/>
  </si>
  <si>
    <t>Mean</t>
    <phoneticPr fontId="1"/>
  </si>
  <si>
    <t>Kmedian</t>
    <phoneticPr fontId="1"/>
  </si>
  <si>
    <t>Vmedian</t>
    <phoneticPr fontId="1"/>
  </si>
  <si>
    <t>Gau</t>
    <phoneticPr fontId="1"/>
  </si>
  <si>
    <t>av.</t>
    <phoneticPr fontId="1"/>
  </si>
  <si>
    <t>delta</t>
    <phoneticPr fontId="1"/>
  </si>
  <si>
    <t>number</t>
  </si>
  <si>
    <t>001</t>
  </si>
  <si>
    <t>x</t>
    <phoneticPr fontId="1"/>
  </si>
  <si>
    <t>y</t>
    <phoneticPr fontId="1"/>
  </si>
  <si>
    <t>CV</t>
  </si>
  <si>
    <t>mud_logratio</t>
  </si>
  <si>
    <t>grav_logratio</t>
  </si>
  <si>
    <t>PC1</t>
    <phoneticPr fontId="1"/>
  </si>
  <si>
    <t>PC2</t>
  </si>
  <si>
    <t>PC3</t>
  </si>
  <si>
    <t>PC4</t>
  </si>
  <si>
    <t>PC5</t>
  </si>
  <si>
    <t>PC6</t>
  </si>
  <si>
    <t>contribution</t>
    <phoneticPr fontId="1"/>
  </si>
  <si>
    <t>Median</t>
    <phoneticPr fontId="1"/>
  </si>
  <si>
    <t>Skewness</t>
    <phoneticPr fontId="1"/>
  </si>
  <si>
    <t>Kurtosis</t>
    <phoneticPr fontId="1"/>
  </si>
  <si>
    <t>Exp</t>
    <phoneticPr fontId="1"/>
  </si>
  <si>
    <t>KPC1</t>
    <phoneticPr fontId="1"/>
  </si>
  <si>
    <t>VPC1</t>
    <phoneticPr fontId="1"/>
  </si>
  <si>
    <t>KPC2</t>
    <phoneticPr fontId="1"/>
  </si>
  <si>
    <t>VPC2</t>
    <phoneticPr fontId="1"/>
  </si>
  <si>
    <t>KPC3</t>
    <phoneticPr fontId="1"/>
  </si>
  <si>
    <t>VPC3</t>
    <phoneticPr fontId="1"/>
  </si>
  <si>
    <t>Sph</t>
    <phoneticPr fontId="1"/>
  </si>
  <si>
    <t>SPh</t>
    <phoneticPr fontId="1"/>
  </si>
  <si>
    <t>(-PC3)</t>
    <phoneticPr fontId="1"/>
  </si>
  <si>
    <t>CV</t>
    <phoneticPr fontId="1"/>
  </si>
  <si>
    <t>wt%</t>
    <phoneticPr fontId="1"/>
  </si>
  <si>
    <t>phi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</si>
  <si>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</si>
  <si>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</si>
  <si>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</si>
  <si>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</si>
  <si>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</si>
  <si>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Origin: No.015</t>
    <phoneticPr fontId="1"/>
  </si>
  <si>
    <t>Rotation of No.001-015</t>
    <phoneticPr fontId="1"/>
  </si>
  <si>
    <t>Latitude</t>
    <phoneticPr fontId="1"/>
  </si>
  <si>
    <t>Longitude</t>
    <phoneticPr fontId="1"/>
  </si>
  <si>
    <t>X</t>
    <phoneticPr fontId="1"/>
  </si>
  <si>
    <t>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</si>
</sst>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[$-409]d\-mmm;@"/>
    <numFmt numFmtId="179" formatCode="[$-409]h:mm\ AM/PM;@"/>
    <numFmt numFmtId="180" formatCode="0.0_ "/>
    <numFmt numFmtId="181" formatCode="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180" fontId="2" fillId="0" borderId="0" xfId="0" applyNumberFormat="1" applyFont="1">
      <alignment vertical="center"/>
    </xf>
    <xf numFmtId="180" fontId="2" fillId="0" borderId="2" xfId="0" applyNumberFormat="1" applyFont="1" applyBorder="1">
      <alignment vertical="center"/>
    </xf>
    <xf numFmtId="180" fontId="2" fillId="0" borderId="0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81" fontId="2" fillId="0" borderId="3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2" fillId="2" borderId="0" xfId="0" applyNumberFormat="1" applyFont="1" applyFill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4" borderId="0" xfId="0" applyNumberFormat="1" applyFont="1" applyFill="1" applyAlignment="1">
      <alignment horizontal="center" vertical="center"/>
    </xf>
    <xf numFmtId="178" fontId="2" fillId="4" borderId="0" xfId="0" applyNumberFormat="1" applyFont="1" applyFill="1" applyAlignment="1">
      <alignment horizontal="center" vertical="center"/>
    </xf>
    <xf numFmtId="179" fontId="2" fillId="4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6903453615069"/>
          <c:y val="1.720231059912437E-2"/>
          <c:w val="0.83509041836639053"/>
          <c:h val="0.9655953788017512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Lbls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altLang="ja-JP"/>
                      <a:t>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 alt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 alt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layout/>
              <c:tx>
                <c:rich>
                  <a:bodyPr/>
                  <a:lstStyle/>
                  <a:p>
                    <a:r>
                      <a:rPr lang="en-US" alt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3"/>
              <c:layout/>
              <c:tx>
                <c:rich>
                  <a:bodyPr/>
                  <a:lstStyle/>
                  <a:p>
                    <a:r>
                      <a:rPr lang="en-US" altLang="en-US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'Coordinate Transformation'!$H$4:$H$63</c:f>
              <c:numCache>
                <c:formatCode>0.0_ </c:formatCode>
                <c:ptCount val="60"/>
                <c:pt idx="0">
                  <c:v>1028.3880704739227</c:v>
                </c:pt>
                <c:pt idx="1">
                  <c:v>936.32424995768997</c:v>
                </c:pt>
                <c:pt idx="2">
                  <c:v>834.41346220511696</c:v>
                </c:pt>
                <c:pt idx="3">
                  <c:v>738.73179439913417</c:v>
                </c:pt>
                <c:pt idx="4">
                  <c:v>636.9058308357337</c:v>
                </c:pt>
                <c:pt idx="5">
                  <c:v>534.93031459326664</c:v>
                </c:pt>
                <c:pt idx="6">
                  <c:v>433.03941133162812</c:v>
                </c:pt>
                <c:pt idx="7">
                  <c:v>290.8297278843043</c:v>
                </c:pt>
                <c:pt idx="8">
                  <c:v>163.303622510862</c:v>
                </c:pt>
                <c:pt idx="9">
                  <c:v>25.715384277535765</c:v>
                </c:pt>
                <c:pt idx="10">
                  <c:v>43.298018673039593</c:v>
                </c:pt>
                <c:pt idx="11">
                  <c:v>86.99373890524501</c:v>
                </c:pt>
                <c:pt idx="12">
                  <c:v>210.7541352294362</c:v>
                </c:pt>
                <c:pt idx="13">
                  <c:v>193.06383150429082</c:v>
                </c:pt>
                <c:pt idx="14">
                  <c:v>0</c:v>
                </c:pt>
                <c:pt idx="15">
                  <c:v>118.0149514084369</c:v>
                </c:pt>
                <c:pt idx="16">
                  <c:v>254.2100488652477</c:v>
                </c:pt>
                <c:pt idx="17">
                  <c:v>417.97212220980123</c:v>
                </c:pt>
                <c:pt idx="18">
                  <c:v>543.535198332714</c:v>
                </c:pt>
                <c:pt idx="19">
                  <c:v>651.35508408891496</c:v>
                </c:pt>
                <c:pt idx="20">
                  <c:v>758.55104382488366</c:v>
                </c:pt>
                <c:pt idx="21">
                  <c:v>878.27109386219263</c:v>
                </c:pt>
                <c:pt idx="22">
                  <c:v>978.33884108037091</c:v>
                </c:pt>
                <c:pt idx="23">
                  <c:v>1042.1020736290545</c:v>
                </c:pt>
                <c:pt idx="24">
                  <c:v>1050.8168764770137</c:v>
                </c:pt>
                <c:pt idx="25">
                  <c:v>980.73406573482134</c:v>
                </c:pt>
                <c:pt idx="26">
                  <c:v>875.24751082808075</c:v>
                </c:pt>
                <c:pt idx="27">
                  <c:v>777.05751027405677</c:v>
                </c:pt>
                <c:pt idx="28">
                  <c:v>660.69899446635145</c:v>
                </c:pt>
                <c:pt idx="29">
                  <c:v>534.11015609054664</c:v>
                </c:pt>
                <c:pt idx="30">
                  <c:v>392.96409748084841</c:v>
                </c:pt>
                <c:pt idx="31">
                  <c:v>230.46417352257987</c:v>
                </c:pt>
                <c:pt idx="32">
                  <c:v>56.72575456535364</c:v>
                </c:pt>
                <c:pt idx="33">
                  <c:v>94.242654089877931</c:v>
                </c:pt>
                <c:pt idx="34">
                  <c:v>239.44745845339153</c:v>
                </c:pt>
                <c:pt idx="35">
                  <c:v>422.14825158165246</c:v>
                </c:pt>
                <c:pt idx="36">
                  <c:v>490.99209514756376</c:v>
                </c:pt>
                <c:pt idx="37">
                  <c:v>293.40515347278171</c:v>
                </c:pt>
                <c:pt idx="38">
                  <c:v>68.151303964262354</c:v>
                </c:pt>
                <c:pt idx="39">
                  <c:v>602.96395749133649</c:v>
                </c:pt>
                <c:pt idx="40">
                  <c:v>721.05683331263162</c:v>
                </c:pt>
                <c:pt idx="41">
                  <c:v>721.81688306793069</c:v>
                </c:pt>
                <c:pt idx="42">
                  <c:v>822.09035121108684</c:v>
                </c:pt>
                <c:pt idx="43">
                  <c:v>923.12430850479575</c:v>
                </c:pt>
                <c:pt idx="44">
                  <c:v>996.50089733477819</c:v>
                </c:pt>
                <c:pt idx="45">
                  <c:v>994.32074182541419</c:v>
                </c:pt>
                <c:pt idx="46">
                  <c:v>809.03599978076204</c:v>
                </c:pt>
                <c:pt idx="47">
                  <c:v>696.59484402049407</c:v>
                </c:pt>
                <c:pt idx="48">
                  <c:v>588.04855293477999</c:v>
                </c:pt>
                <c:pt idx="49">
                  <c:v>471.51592306026066</c:v>
                </c:pt>
                <c:pt idx="50">
                  <c:v>338.80620968539887</c:v>
                </c:pt>
                <c:pt idx="51">
                  <c:v>385.69950321651407</c:v>
                </c:pt>
                <c:pt idx="52">
                  <c:v>157.22889432925834</c:v>
                </c:pt>
                <c:pt idx="53">
                  <c:v>156.39194563739139</c:v>
                </c:pt>
                <c:pt idx="54">
                  <c:v>288.30676562988793</c:v>
                </c:pt>
                <c:pt idx="55">
                  <c:v>195.97920708264348</c:v>
                </c:pt>
                <c:pt idx="56">
                  <c:v>77.335205761180362</c:v>
                </c:pt>
                <c:pt idx="57">
                  <c:v>105.94651289077709</c:v>
                </c:pt>
                <c:pt idx="58">
                  <c:v>119.13811922580972</c:v>
                </c:pt>
                <c:pt idx="59">
                  <c:v>275.23237175490749</c:v>
                </c:pt>
              </c:numCache>
            </c:numRef>
          </c:xVal>
          <c:yVal>
            <c:numRef>
              <c:f>'Coordinate Transformation'!$I$4:$I$63</c:f>
              <c:numCache>
                <c:formatCode>0.0_ </c:formatCode>
                <c:ptCount val="60"/>
                <c:pt idx="0">
                  <c:v>0</c:v>
                </c:pt>
                <c:pt idx="1">
                  <c:v>-9.9284361140222472</c:v>
                </c:pt>
                <c:pt idx="2">
                  <c:v>-14.055042226197315</c:v>
                </c:pt>
                <c:pt idx="3">
                  <c:v>-16.580616850350566</c:v>
                </c:pt>
                <c:pt idx="4">
                  <c:v>-7.9432275932716152</c:v>
                </c:pt>
                <c:pt idx="5">
                  <c:v>2.1267428906323289</c:v>
                </c:pt>
                <c:pt idx="6">
                  <c:v>24.959335680834329</c:v>
                </c:pt>
                <c:pt idx="7">
                  <c:v>-21.850147130574612</c:v>
                </c:pt>
                <c:pt idx="8">
                  <c:v>-66.356504241909391</c:v>
                </c:pt>
                <c:pt idx="9">
                  <c:v>-89.43477466676967</c:v>
                </c:pt>
                <c:pt idx="10">
                  <c:v>-203.00735534567167</c:v>
                </c:pt>
                <c:pt idx="11">
                  <c:v>-321.63533836332505</c:v>
                </c:pt>
                <c:pt idx="12">
                  <c:v>-268.29874544912917</c:v>
                </c:pt>
                <c:pt idx="13">
                  <c:v>-146.91321444074683</c:v>
                </c:pt>
                <c:pt idx="14">
                  <c:v>0</c:v>
                </c:pt>
                <c:pt idx="15">
                  <c:v>101.35065443676851</c:v>
                </c:pt>
                <c:pt idx="16">
                  <c:v>130.93373886377464</c:v>
                </c:pt>
                <c:pt idx="17">
                  <c:v>182.29858569005313</c:v>
                </c:pt>
                <c:pt idx="18">
                  <c:v>170.9363315325551</c:v>
                </c:pt>
                <c:pt idx="19">
                  <c:v>152.5683542910318</c:v>
                </c:pt>
                <c:pt idx="20">
                  <c:v>160.50134676268124</c:v>
                </c:pt>
                <c:pt idx="21">
                  <c:v>157.44246405469727</c:v>
                </c:pt>
                <c:pt idx="22">
                  <c:v>172.36716317841928</c:v>
                </c:pt>
                <c:pt idx="23">
                  <c:v>194.62710873938045</c:v>
                </c:pt>
                <c:pt idx="24">
                  <c:v>308.09825894109269</c:v>
                </c:pt>
                <c:pt idx="25">
                  <c:v>319.00511448343445</c:v>
                </c:pt>
                <c:pt idx="26">
                  <c:v>328.6580552038547</c:v>
                </c:pt>
                <c:pt idx="27">
                  <c:v>356.84640717451367</c:v>
                </c:pt>
                <c:pt idx="28">
                  <c:v>361.74878352902022</c:v>
                </c:pt>
                <c:pt idx="29">
                  <c:v>362.55497543966897</c:v>
                </c:pt>
                <c:pt idx="30">
                  <c:v>380.20396972200109</c:v>
                </c:pt>
                <c:pt idx="31">
                  <c:v>350.72180910535661</c:v>
                </c:pt>
                <c:pt idx="32">
                  <c:v>333.54660807440945</c:v>
                </c:pt>
                <c:pt idx="33">
                  <c:v>511.24588407863939</c:v>
                </c:pt>
                <c:pt idx="34">
                  <c:v>529.42531301843076</c:v>
                </c:pt>
                <c:pt idx="35">
                  <c:v>454.33848023939294</c:v>
                </c:pt>
                <c:pt idx="36">
                  <c:v>278.9611867926015</c:v>
                </c:pt>
                <c:pt idx="37">
                  <c:v>272.31694392478136</c:v>
                </c:pt>
                <c:pt idx="38">
                  <c:v>204.18399588516232</c:v>
                </c:pt>
                <c:pt idx="39">
                  <c:v>261.65964947260557</c:v>
                </c:pt>
                <c:pt idx="40">
                  <c:v>253.77147476425637</c:v>
                </c:pt>
                <c:pt idx="41">
                  <c:v>321.09705132950364</c:v>
                </c:pt>
                <c:pt idx="42">
                  <c:v>245.91271892181101</c:v>
                </c:pt>
                <c:pt idx="43">
                  <c:v>238.05505975848263</c:v>
                </c:pt>
                <c:pt idx="44">
                  <c:v>243.1839445937145</c:v>
                </c:pt>
                <c:pt idx="45">
                  <c:v>80.920737310519485</c:v>
                </c:pt>
                <c:pt idx="46">
                  <c:v>78.897797210485123</c:v>
                </c:pt>
                <c:pt idx="47">
                  <c:v>73.537472446720074</c:v>
                </c:pt>
                <c:pt idx="48">
                  <c:v>78.488843584858046</c:v>
                </c:pt>
                <c:pt idx="49">
                  <c:v>105.40021840002942</c:v>
                </c:pt>
                <c:pt idx="50">
                  <c:v>96.798715695672286</c:v>
                </c:pt>
                <c:pt idx="51">
                  <c:v>293.56923849339819</c:v>
                </c:pt>
                <c:pt idx="52">
                  <c:v>269.68657751309564</c:v>
                </c:pt>
                <c:pt idx="53">
                  <c:v>433.61790802924793</c:v>
                </c:pt>
                <c:pt idx="54">
                  <c:v>442.99482438333564</c:v>
                </c:pt>
                <c:pt idx="55">
                  <c:v>28.762242923129634</c:v>
                </c:pt>
                <c:pt idx="56">
                  <c:v>1.2373242109835019</c:v>
                </c:pt>
                <c:pt idx="57">
                  <c:v>-156.54249128462689</c:v>
                </c:pt>
                <c:pt idx="58">
                  <c:v>-234.9836599398165</c:v>
                </c:pt>
                <c:pt idx="59">
                  <c:v>-90.044498944189741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251776"/>
        <c:axId val="340253312"/>
      </c:scatterChart>
      <c:valAx>
        <c:axId val="340251776"/>
        <c:scaling>
          <c:orientation val="minMax"/>
          <c:max val="1100"/>
          <c:min val="0"/>
        </c:scaling>
        <c:delete val="0"/>
        <c:axPos val="b"/>
        <c:majorGridlines/>
        <c:numFmt formatCode="0.0_ " sourceLinked="1"/>
        <c:majorTickMark val="none"/>
        <c:minorTickMark val="none"/>
        <c:tickLblPos val="nextTo"/>
        <c:crossAx val="340253312"/>
        <c:crosses val="autoZero"/>
        <c:crossBetween val="midCat"/>
        <c:majorUnit val="100"/>
      </c:valAx>
      <c:valAx>
        <c:axId val="340253312"/>
        <c:scaling>
          <c:orientation val="minMax"/>
        </c:scaling>
        <c:delete val="0"/>
        <c:axPos val="l"/>
        <c:majorGridlines/>
        <c:numFmt formatCode="0.0_ " sourceLinked="1"/>
        <c:majorTickMark val="none"/>
        <c:minorTickMark val="none"/>
        <c:tickLblPos val="nextTo"/>
        <c:crossAx val="3402517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PCA!$M$2:$M$61</c:f>
              <c:numCache>
                <c:formatCode>0.00_ </c:formatCode>
                <c:ptCount val="60"/>
                <c:pt idx="0">
                  <c:v>-0.56041439999999998</c:v>
                </c:pt>
                <c:pt idx="1">
                  <c:v>-7.8179449999999998E-2</c:v>
                </c:pt>
                <c:pt idx="2">
                  <c:v>-0.85615669999999999</c:v>
                </c:pt>
                <c:pt idx="3">
                  <c:v>-1.125327</c:v>
                </c:pt>
                <c:pt idx="4">
                  <c:v>1.0183329999999999</c:v>
                </c:pt>
                <c:pt idx="5">
                  <c:v>-7.6627669999999995E-2</c:v>
                </c:pt>
                <c:pt idx="6">
                  <c:v>-0.27133629999999997</c:v>
                </c:pt>
                <c:pt idx="7">
                  <c:v>-1.97967</c:v>
                </c:pt>
                <c:pt idx="8">
                  <c:v>-4.597531</c:v>
                </c:pt>
                <c:pt idx="9">
                  <c:v>-1.0783990000000001</c:v>
                </c:pt>
                <c:pt idx="10">
                  <c:v>-2.301876</c:v>
                </c:pt>
                <c:pt idx="11">
                  <c:v>-4.3549939999999996</c:v>
                </c:pt>
                <c:pt idx="12">
                  <c:v>-3.8997329999999999</c:v>
                </c:pt>
                <c:pt idx="13">
                  <c:v>0.93853379999999997</c:v>
                </c:pt>
                <c:pt idx="14">
                  <c:v>-3.5526179999999998</c:v>
                </c:pt>
                <c:pt idx="15">
                  <c:v>-1.196307</c:v>
                </c:pt>
                <c:pt idx="16">
                  <c:v>-0.44504890000000003</c:v>
                </c:pt>
                <c:pt idx="17">
                  <c:v>-0.54026209999999997</c:v>
                </c:pt>
                <c:pt idx="18">
                  <c:v>-0.57242179999999998</c:v>
                </c:pt>
                <c:pt idx="19">
                  <c:v>0.16433590000000001</c:v>
                </c:pt>
                <c:pt idx="20">
                  <c:v>0.69237629999999994</c:v>
                </c:pt>
                <c:pt idx="21">
                  <c:v>0.93531719999999996</c:v>
                </c:pt>
                <c:pt idx="22">
                  <c:v>1.893718</c:v>
                </c:pt>
                <c:pt idx="23">
                  <c:v>1.192428</c:v>
                </c:pt>
                <c:pt idx="24">
                  <c:v>2.1138690000000002</c:v>
                </c:pt>
                <c:pt idx="25">
                  <c:v>2.4932259999999999</c:v>
                </c:pt>
                <c:pt idx="26">
                  <c:v>2.7812290000000002</c:v>
                </c:pt>
                <c:pt idx="27">
                  <c:v>1.653713</c:v>
                </c:pt>
                <c:pt idx="28">
                  <c:v>1.496882</c:v>
                </c:pt>
                <c:pt idx="29">
                  <c:v>0.49923139999999999</c:v>
                </c:pt>
                <c:pt idx="30">
                  <c:v>1.5718369999999999</c:v>
                </c:pt>
                <c:pt idx="31">
                  <c:v>1.6649959999999999</c:v>
                </c:pt>
                <c:pt idx="32">
                  <c:v>-2.6976140000000002</c:v>
                </c:pt>
                <c:pt idx="33">
                  <c:v>3.4946419999999998</c:v>
                </c:pt>
                <c:pt idx="34">
                  <c:v>1.624825</c:v>
                </c:pt>
                <c:pt idx="35">
                  <c:v>1.1704540000000001</c:v>
                </c:pt>
                <c:pt idx="36">
                  <c:v>1.653162</c:v>
                </c:pt>
                <c:pt idx="37">
                  <c:v>0.3937039</c:v>
                </c:pt>
                <c:pt idx="38">
                  <c:v>1.084765</c:v>
                </c:pt>
                <c:pt idx="39">
                  <c:v>2.2986789999999999</c:v>
                </c:pt>
                <c:pt idx="40">
                  <c:v>2.0179200000000002</c:v>
                </c:pt>
                <c:pt idx="41">
                  <c:v>0.83729500000000001</c:v>
                </c:pt>
                <c:pt idx="42">
                  <c:v>1.9938670000000001</c:v>
                </c:pt>
                <c:pt idx="43">
                  <c:v>1.6858390000000001</c:v>
                </c:pt>
                <c:pt idx="44">
                  <c:v>2.301847</c:v>
                </c:pt>
                <c:pt idx="45">
                  <c:v>0.1159285</c:v>
                </c:pt>
                <c:pt idx="46">
                  <c:v>0.69108840000000005</c:v>
                </c:pt>
                <c:pt idx="47">
                  <c:v>-0.85741120000000004</c:v>
                </c:pt>
                <c:pt idx="48">
                  <c:v>0.66142210000000001</c:v>
                </c:pt>
                <c:pt idx="49">
                  <c:v>-0.2922168</c:v>
                </c:pt>
                <c:pt idx="50">
                  <c:v>-3.043844</c:v>
                </c:pt>
                <c:pt idx="51">
                  <c:v>0.52347259999999995</c:v>
                </c:pt>
                <c:pt idx="52">
                  <c:v>-1.2109859999999999</c:v>
                </c:pt>
                <c:pt idx="53">
                  <c:v>1.0862419999999999</c:v>
                </c:pt>
                <c:pt idx="54">
                  <c:v>0.37822339999999999</c:v>
                </c:pt>
                <c:pt idx="55">
                  <c:v>-1.3781399999999999</c:v>
                </c:pt>
                <c:pt idx="56">
                  <c:v>-1.691317</c:v>
                </c:pt>
                <c:pt idx="57">
                  <c:v>-3.1134620000000002</c:v>
                </c:pt>
                <c:pt idx="58">
                  <c:v>-1.274302</c:v>
                </c:pt>
                <c:pt idx="59">
                  <c:v>-2.0772080000000002</c:v>
                </c:pt>
              </c:numCache>
            </c:numRef>
          </c:xVal>
          <c:yVal>
            <c:numRef>
              <c:f>PCA!$N$2:$N$61</c:f>
              <c:numCache>
                <c:formatCode>0.00_ </c:formatCode>
                <c:ptCount val="60"/>
                <c:pt idx="0">
                  <c:v>0.85763599999999995</c:v>
                </c:pt>
                <c:pt idx="1">
                  <c:v>1.022977</c:v>
                </c:pt>
                <c:pt idx="2">
                  <c:v>1.077059</c:v>
                </c:pt>
                <c:pt idx="3">
                  <c:v>1.5209680000000001</c:v>
                </c:pt>
                <c:pt idx="4">
                  <c:v>0.27639079999999999</c:v>
                </c:pt>
                <c:pt idx="5">
                  <c:v>1.12304</c:v>
                </c:pt>
                <c:pt idx="6">
                  <c:v>0.91100899999999996</c:v>
                </c:pt>
                <c:pt idx="7">
                  <c:v>-0.24724389999999999</c:v>
                </c:pt>
                <c:pt idx="8">
                  <c:v>-2.3345060000000002</c:v>
                </c:pt>
                <c:pt idx="9">
                  <c:v>1.149985</c:v>
                </c:pt>
                <c:pt idx="10">
                  <c:v>0.76898920000000004</c:v>
                </c:pt>
                <c:pt idx="11">
                  <c:v>0.30771399999999999</c:v>
                </c:pt>
                <c:pt idx="12">
                  <c:v>-0.96118769999999998</c:v>
                </c:pt>
                <c:pt idx="13">
                  <c:v>0.56485859999999999</c:v>
                </c:pt>
                <c:pt idx="14">
                  <c:v>-2.1061390000000002</c:v>
                </c:pt>
                <c:pt idx="15">
                  <c:v>1.9657469999999999</c:v>
                </c:pt>
                <c:pt idx="16">
                  <c:v>1.2043919999999999</c:v>
                </c:pt>
                <c:pt idx="17">
                  <c:v>1.0746389999999999</c:v>
                </c:pt>
                <c:pt idx="18">
                  <c:v>0.108553</c:v>
                </c:pt>
                <c:pt idx="19">
                  <c:v>1.062497</c:v>
                </c:pt>
                <c:pt idx="20">
                  <c:v>-1.2797719999999999</c:v>
                </c:pt>
                <c:pt idx="21">
                  <c:v>-1.2885549999999999</c:v>
                </c:pt>
                <c:pt idx="22">
                  <c:v>-0.25051889999999999</c:v>
                </c:pt>
                <c:pt idx="23">
                  <c:v>-1.120244</c:v>
                </c:pt>
                <c:pt idx="24">
                  <c:v>-0.56875350000000002</c:v>
                </c:pt>
                <c:pt idx="25">
                  <c:v>-0.57393439999999996</c:v>
                </c:pt>
                <c:pt idx="26">
                  <c:v>9.2242160000000004E-2</c:v>
                </c:pt>
                <c:pt idx="27">
                  <c:v>-0.54579089999999997</c:v>
                </c:pt>
                <c:pt idx="28">
                  <c:v>-0.65916359999999996</c:v>
                </c:pt>
                <c:pt idx="29">
                  <c:v>-2.5472610000000002</c:v>
                </c:pt>
                <c:pt idx="30">
                  <c:v>-0.29839500000000002</c:v>
                </c:pt>
                <c:pt idx="31">
                  <c:v>-0.74021289999999995</c:v>
                </c:pt>
                <c:pt idx="32">
                  <c:v>1.0583750000000001</c:v>
                </c:pt>
                <c:pt idx="33">
                  <c:v>0.16374250000000001</c:v>
                </c:pt>
                <c:pt idx="34">
                  <c:v>-0.76184339999999995</c:v>
                </c:pt>
                <c:pt idx="35">
                  <c:v>-1.3980170000000001</c:v>
                </c:pt>
                <c:pt idx="36">
                  <c:v>0.5728685</c:v>
                </c:pt>
                <c:pt idx="37">
                  <c:v>0.94435599999999997</c:v>
                </c:pt>
                <c:pt idx="38">
                  <c:v>0.27783869999999999</c:v>
                </c:pt>
                <c:pt idx="39">
                  <c:v>-0.32048510000000002</c:v>
                </c:pt>
                <c:pt idx="40">
                  <c:v>-0.44938210000000001</c:v>
                </c:pt>
                <c:pt idx="41">
                  <c:v>-1.671362</c:v>
                </c:pt>
                <c:pt idx="42">
                  <c:v>-0.51770749999999999</c:v>
                </c:pt>
                <c:pt idx="43">
                  <c:v>-1.0251269999999999</c:v>
                </c:pt>
                <c:pt idx="44">
                  <c:v>0.86260559999999997</c:v>
                </c:pt>
                <c:pt idx="45">
                  <c:v>0.3771755</c:v>
                </c:pt>
                <c:pt idx="46">
                  <c:v>1.123319</c:v>
                </c:pt>
                <c:pt idx="47">
                  <c:v>0.21221570000000001</c:v>
                </c:pt>
                <c:pt idx="48">
                  <c:v>0.74566860000000001</c:v>
                </c:pt>
                <c:pt idx="49">
                  <c:v>-0.2296947</c:v>
                </c:pt>
                <c:pt idx="50">
                  <c:v>-1.320759</c:v>
                </c:pt>
                <c:pt idx="51">
                  <c:v>-0.82601590000000003</c:v>
                </c:pt>
                <c:pt idx="52">
                  <c:v>1.0656190000000001</c:v>
                </c:pt>
                <c:pt idx="53">
                  <c:v>1.2214050000000001</c:v>
                </c:pt>
                <c:pt idx="54">
                  <c:v>-1.1761159999999999</c:v>
                </c:pt>
                <c:pt idx="55">
                  <c:v>1.996756</c:v>
                </c:pt>
                <c:pt idx="56">
                  <c:v>0.89105129999999999</c:v>
                </c:pt>
                <c:pt idx="57">
                  <c:v>-2.7256800000000001</c:v>
                </c:pt>
                <c:pt idx="58">
                  <c:v>0.80592070000000005</c:v>
                </c:pt>
                <c:pt idx="59">
                  <c:v>0.53625259999999997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686720"/>
        <c:axId val="340717568"/>
      </c:scatterChart>
      <c:valAx>
        <c:axId val="340686720"/>
        <c:scaling>
          <c:orientation val="minMax"/>
          <c:max val="6"/>
          <c:min val="-6"/>
        </c:scaling>
        <c:delete val="0"/>
        <c:axPos val="b"/>
        <c:numFmt formatCode="0.00_ " sourceLinked="1"/>
        <c:majorTickMark val="out"/>
        <c:minorTickMark val="none"/>
        <c:tickLblPos val="nextTo"/>
        <c:spPr>
          <a:ln w="19050"/>
        </c:spPr>
        <c:crossAx val="340717568"/>
        <c:crosses val="autoZero"/>
        <c:crossBetween val="midCat"/>
      </c:valAx>
      <c:valAx>
        <c:axId val="340717568"/>
        <c:scaling>
          <c:orientation val="minMax"/>
          <c:max val="6"/>
          <c:min val="-6"/>
        </c:scaling>
        <c:delete val="0"/>
        <c:axPos val="l"/>
        <c:numFmt formatCode="0.00_ " sourceLinked="1"/>
        <c:majorTickMark val="out"/>
        <c:minorTickMark val="none"/>
        <c:tickLblPos val="nextTo"/>
        <c:spPr>
          <a:ln w="19050"/>
        </c:spPr>
        <c:crossAx val="34068672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PCA!$M$2:$M$61</c:f>
              <c:numCache>
                <c:formatCode>0.00_ </c:formatCode>
                <c:ptCount val="60"/>
                <c:pt idx="0">
                  <c:v>-0.56041439999999998</c:v>
                </c:pt>
                <c:pt idx="1">
                  <c:v>-7.8179449999999998E-2</c:v>
                </c:pt>
                <c:pt idx="2">
                  <c:v>-0.85615669999999999</c:v>
                </c:pt>
                <c:pt idx="3">
                  <c:v>-1.125327</c:v>
                </c:pt>
                <c:pt idx="4">
                  <c:v>1.0183329999999999</c:v>
                </c:pt>
                <c:pt idx="5">
                  <c:v>-7.6627669999999995E-2</c:v>
                </c:pt>
                <c:pt idx="6">
                  <c:v>-0.27133629999999997</c:v>
                </c:pt>
                <c:pt idx="7">
                  <c:v>-1.97967</c:v>
                </c:pt>
                <c:pt idx="8">
                  <c:v>-4.597531</c:v>
                </c:pt>
                <c:pt idx="9">
                  <c:v>-1.0783990000000001</c:v>
                </c:pt>
                <c:pt idx="10">
                  <c:v>-2.301876</c:v>
                </c:pt>
                <c:pt idx="11">
                  <c:v>-4.3549939999999996</c:v>
                </c:pt>
                <c:pt idx="12">
                  <c:v>-3.8997329999999999</c:v>
                </c:pt>
                <c:pt idx="13">
                  <c:v>0.93853379999999997</c:v>
                </c:pt>
                <c:pt idx="14">
                  <c:v>-3.5526179999999998</c:v>
                </c:pt>
                <c:pt idx="15">
                  <c:v>-1.196307</c:v>
                </c:pt>
                <c:pt idx="16">
                  <c:v>-0.44504890000000003</c:v>
                </c:pt>
                <c:pt idx="17">
                  <c:v>-0.54026209999999997</c:v>
                </c:pt>
                <c:pt idx="18">
                  <c:v>-0.57242179999999998</c:v>
                </c:pt>
                <c:pt idx="19">
                  <c:v>0.16433590000000001</c:v>
                </c:pt>
                <c:pt idx="20">
                  <c:v>0.69237629999999994</c:v>
                </c:pt>
                <c:pt idx="21">
                  <c:v>0.93531719999999996</c:v>
                </c:pt>
                <c:pt idx="22">
                  <c:v>1.893718</c:v>
                </c:pt>
                <c:pt idx="23">
                  <c:v>1.192428</c:v>
                </c:pt>
                <c:pt idx="24">
                  <c:v>2.1138690000000002</c:v>
                </c:pt>
                <c:pt idx="25">
                  <c:v>2.4932259999999999</c:v>
                </c:pt>
                <c:pt idx="26">
                  <c:v>2.7812290000000002</c:v>
                </c:pt>
                <c:pt idx="27">
                  <c:v>1.653713</c:v>
                </c:pt>
                <c:pt idx="28">
                  <c:v>1.496882</c:v>
                </c:pt>
                <c:pt idx="29">
                  <c:v>0.49923139999999999</c:v>
                </c:pt>
                <c:pt idx="30">
                  <c:v>1.5718369999999999</c:v>
                </c:pt>
                <c:pt idx="31">
                  <c:v>1.6649959999999999</c:v>
                </c:pt>
                <c:pt idx="32">
                  <c:v>-2.6976140000000002</c:v>
                </c:pt>
                <c:pt idx="33">
                  <c:v>3.4946419999999998</c:v>
                </c:pt>
                <c:pt idx="34">
                  <c:v>1.624825</c:v>
                </c:pt>
                <c:pt idx="35">
                  <c:v>1.1704540000000001</c:v>
                </c:pt>
                <c:pt idx="36">
                  <c:v>1.653162</c:v>
                </c:pt>
                <c:pt idx="37">
                  <c:v>0.3937039</c:v>
                </c:pt>
                <c:pt idx="38">
                  <c:v>1.084765</c:v>
                </c:pt>
                <c:pt idx="39">
                  <c:v>2.2986789999999999</c:v>
                </c:pt>
                <c:pt idx="40">
                  <c:v>2.0179200000000002</c:v>
                </c:pt>
                <c:pt idx="41">
                  <c:v>0.83729500000000001</c:v>
                </c:pt>
                <c:pt idx="42">
                  <c:v>1.9938670000000001</c:v>
                </c:pt>
                <c:pt idx="43">
                  <c:v>1.6858390000000001</c:v>
                </c:pt>
                <c:pt idx="44">
                  <c:v>2.301847</c:v>
                </c:pt>
                <c:pt idx="45">
                  <c:v>0.1159285</c:v>
                </c:pt>
                <c:pt idx="46">
                  <c:v>0.69108840000000005</c:v>
                </c:pt>
                <c:pt idx="47">
                  <c:v>-0.85741120000000004</c:v>
                </c:pt>
                <c:pt idx="48">
                  <c:v>0.66142210000000001</c:v>
                </c:pt>
                <c:pt idx="49">
                  <c:v>-0.2922168</c:v>
                </c:pt>
                <c:pt idx="50">
                  <c:v>-3.043844</c:v>
                </c:pt>
                <c:pt idx="51">
                  <c:v>0.52347259999999995</c:v>
                </c:pt>
                <c:pt idx="52">
                  <c:v>-1.2109859999999999</c:v>
                </c:pt>
                <c:pt idx="53">
                  <c:v>1.0862419999999999</c:v>
                </c:pt>
                <c:pt idx="54">
                  <c:v>0.37822339999999999</c:v>
                </c:pt>
                <c:pt idx="55">
                  <c:v>-1.3781399999999999</c:v>
                </c:pt>
                <c:pt idx="56">
                  <c:v>-1.691317</c:v>
                </c:pt>
                <c:pt idx="57">
                  <c:v>-3.1134620000000002</c:v>
                </c:pt>
                <c:pt idx="58">
                  <c:v>-1.274302</c:v>
                </c:pt>
                <c:pt idx="59">
                  <c:v>-2.0772080000000002</c:v>
                </c:pt>
              </c:numCache>
            </c:numRef>
          </c:xVal>
          <c:yVal>
            <c:numRef>
              <c:f>PCA!$P$2:$P$61</c:f>
              <c:numCache>
                <c:formatCode>0.00_ </c:formatCode>
                <c:ptCount val="60"/>
                <c:pt idx="0">
                  <c:v>0.92063740000000005</c:v>
                </c:pt>
                <c:pt idx="1">
                  <c:v>0.33716469999999998</c:v>
                </c:pt>
                <c:pt idx="2">
                  <c:v>0.47659170000000001</c:v>
                </c:pt>
                <c:pt idx="3">
                  <c:v>0.82087750000000004</c:v>
                </c:pt>
                <c:pt idx="4">
                  <c:v>-0.26756439999999998</c:v>
                </c:pt>
                <c:pt idx="5">
                  <c:v>0.40727530000000001</c:v>
                </c:pt>
                <c:pt idx="6">
                  <c:v>-0.763818</c:v>
                </c:pt>
                <c:pt idx="7">
                  <c:v>-0.69104639999999995</c:v>
                </c:pt>
                <c:pt idx="8">
                  <c:v>0.6115353</c:v>
                </c:pt>
                <c:pt idx="9">
                  <c:v>0.20933750000000001</c:v>
                </c:pt>
                <c:pt idx="10">
                  <c:v>-0.41906650000000001</c:v>
                </c:pt>
                <c:pt idx="11">
                  <c:v>1.1838109999999999</c:v>
                </c:pt>
                <c:pt idx="12">
                  <c:v>0.2380205</c:v>
                </c:pt>
                <c:pt idx="13">
                  <c:v>-1.5132190000000001</c:v>
                </c:pt>
                <c:pt idx="14">
                  <c:v>0.2065265</c:v>
                </c:pt>
                <c:pt idx="15">
                  <c:v>-0.51143249999999996</c:v>
                </c:pt>
                <c:pt idx="16">
                  <c:v>-1.088476</c:v>
                </c:pt>
                <c:pt idx="17">
                  <c:v>1.082419</c:v>
                </c:pt>
                <c:pt idx="18">
                  <c:v>0.37230010000000002</c:v>
                </c:pt>
                <c:pt idx="19">
                  <c:v>0.96073419999999998</c:v>
                </c:pt>
                <c:pt idx="20">
                  <c:v>-0.60276189999999996</c:v>
                </c:pt>
                <c:pt idx="21">
                  <c:v>-0.3076971</c:v>
                </c:pt>
                <c:pt idx="22">
                  <c:v>-0.59440360000000003</c:v>
                </c:pt>
                <c:pt idx="23">
                  <c:v>-0.1161218</c:v>
                </c:pt>
                <c:pt idx="24">
                  <c:v>-2.2076259999999999</c:v>
                </c:pt>
                <c:pt idx="25">
                  <c:v>0.43078870000000002</c:v>
                </c:pt>
                <c:pt idx="26">
                  <c:v>1.694755</c:v>
                </c:pt>
                <c:pt idx="27">
                  <c:v>-0.85952729999999999</c:v>
                </c:pt>
                <c:pt idx="28">
                  <c:v>-1.095081</c:v>
                </c:pt>
                <c:pt idx="29">
                  <c:v>0.17770320000000001</c:v>
                </c:pt>
                <c:pt idx="30">
                  <c:v>0.66720760000000001</c:v>
                </c:pt>
                <c:pt idx="31">
                  <c:v>-0.89690579999999998</c:v>
                </c:pt>
                <c:pt idx="32">
                  <c:v>-1.5236559999999999</c:v>
                </c:pt>
                <c:pt idx="33">
                  <c:v>1.415861</c:v>
                </c:pt>
                <c:pt idx="34">
                  <c:v>0.59110750000000001</c:v>
                </c:pt>
                <c:pt idx="35">
                  <c:v>1.0522290000000001</c:v>
                </c:pt>
                <c:pt idx="36">
                  <c:v>-0.9897068</c:v>
                </c:pt>
                <c:pt idx="37">
                  <c:v>-0.70171130000000004</c:v>
                </c:pt>
                <c:pt idx="38">
                  <c:v>4.5709230000000003E-2</c:v>
                </c:pt>
                <c:pt idx="39">
                  <c:v>0.79605320000000002</c:v>
                </c:pt>
                <c:pt idx="40">
                  <c:v>-0.91583230000000004</c:v>
                </c:pt>
                <c:pt idx="41">
                  <c:v>-0.78895490000000001</c:v>
                </c:pt>
                <c:pt idx="42">
                  <c:v>-0.51011859999999998</c:v>
                </c:pt>
                <c:pt idx="43">
                  <c:v>-1.2938379999999999E-2</c:v>
                </c:pt>
                <c:pt idx="44">
                  <c:v>1.957298</c:v>
                </c:pt>
                <c:pt idx="45">
                  <c:v>0.80309560000000002</c:v>
                </c:pt>
                <c:pt idx="46">
                  <c:v>-0.30721789999999999</c:v>
                </c:pt>
                <c:pt idx="47">
                  <c:v>0.94716259999999997</c:v>
                </c:pt>
                <c:pt idx="48">
                  <c:v>0.28132990000000002</c:v>
                </c:pt>
                <c:pt idx="49">
                  <c:v>1.0300229999999999</c:v>
                </c:pt>
                <c:pt idx="50">
                  <c:v>-0.46190179999999997</c:v>
                </c:pt>
                <c:pt idx="51">
                  <c:v>-0.4724063</c:v>
                </c:pt>
                <c:pt idx="52">
                  <c:v>-0.42350549999999998</c:v>
                </c:pt>
                <c:pt idx="53">
                  <c:v>-0.2560345</c:v>
                </c:pt>
                <c:pt idx="54">
                  <c:v>0.73933490000000002</c:v>
                </c:pt>
                <c:pt idx="55">
                  <c:v>-1.14333</c:v>
                </c:pt>
                <c:pt idx="56">
                  <c:v>-0.22001329999999999</c:v>
                </c:pt>
                <c:pt idx="57">
                  <c:v>-2.4824720000000001E-4</c:v>
                </c:pt>
                <c:pt idx="58">
                  <c:v>0.49526819999999999</c:v>
                </c:pt>
                <c:pt idx="59">
                  <c:v>-0.28983419999999999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636608"/>
        <c:axId val="339638528"/>
      </c:scatterChart>
      <c:valAx>
        <c:axId val="339636608"/>
        <c:scaling>
          <c:orientation val="minMax"/>
          <c:max val="6"/>
          <c:min val="-6"/>
        </c:scaling>
        <c:delete val="0"/>
        <c:axPos val="b"/>
        <c:numFmt formatCode="0.00_ " sourceLinked="1"/>
        <c:majorTickMark val="out"/>
        <c:minorTickMark val="none"/>
        <c:tickLblPos val="nextTo"/>
        <c:spPr>
          <a:ln w="19050"/>
        </c:spPr>
        <c:crossAx val="339638528"/>
        <c:crosses val="autoZero"/>
        <c:crossBetween val="midCat"/>
      </c:valAx>
      <c:valAx>
        <c:axId val="339638528"/>
        <c:scaling>
          <c:orientation val="minMax"/>
          <c:max val="6"/>
          <c:min val="-6"/>
        </c:scaling>
        <c:delete val="0"/>
        <c:axPos val="l"/>
        <c:numFmt formatCode="0.00_ " sourceLinked="1"/>
        <c:majorTickMark val="out"/>
        <c:minorTickMark val="none"/>
        <c:tickLblPos val="nextTo"/>
        <c:spPr>
          <a:ln w="19050"/>
        </c:spPr>
        <c:crossAx val="339636608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sample A (PC1 = -0.23)</c:v>
          </c:tx>
          <c:spPr>
            <a:ln w="508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Representatives!$Q$7:$BO$7</c:f>
              <c:numCache>
                <c:formatCode>0.00_ </c:formatCode>
                <c:ptCount val="5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1.5</c:v>
                </c:pt>
                <c:pt idx="26">
                  <c:v>1.6</c:v>
                </c:pt>
                <c:pt idx="27">
                  <c:v>1.7</c:v>
                </c:pt>
                <c:pt idx="28">
                  <c:v>1.8</c:v>
                </c:pt>
                <c:pt idx="29">
                  <c:v>1.9</c:v>
                </c:pt>
                <c:pt idx="30">
                  <c:v>2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2.5</c:v>
                </c:pt>
                <c:pt idx="36">
                  <c:v>2.6</c:v>
                </c:pt>
                <c:pt idx="37">
                  <c:v>2.7</c:v>
                </c:pt>
                <c:pt idx="38">
                  <c:v>2.8</c:v>
                </c:pt>
                <c:pt idx="39">
                  <c:v>2.9</c:v>
                </c:pt>
                <c:pt idx="40">
                  <c:v>3</c:v>
                </c:pt>
                <c:pt idx="41">
                  <c:v>3.1</c:v>
                </c:pt>
                <c:pt idx="42">
                  <c:v>3.2</c:v>
                </c:pt>
                <c:pt idx="43">
                  <c:v>3.3</c:v>
                </c:pt>
                <c:pt idx="44">
                  <c:v>3.4</c:v>
                </c:pt>
                <c:pt idx="45">
                  <c:v>3.5</c:v>
                </c:pt>
                <c:pt idx="46">
                  <c:v>3.6</c:v>
                </c:pt>
                <c:pt idx="47">
                  <c:v>3.7</c:v>
                </c:pt>
                <c:pt idx="48">
                  <c:v>3.8</c:v>
                </c:pt>
                <c:pt idx="49">
                  <c:v>3.9</c:v>
                </c:pt>
                <c:pt idx="50">
                  <c:v>4</c:v>
                </c:pt>
              </c:numCache>
            </c:numRef>
          </c:cat>
          <c:val>
            <c:numRef>
              <c:f>Representatives!$Q$8:$BO$8</c:f>
              <c:numCache>
                <c:formatCode>0.00_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0.68965517241379315</c:v>
                </c:pt>
                <c:pt idx="7">
                  <c:v>0</c:v>
                </c:pt>
                <c:pt idx="8">
                  <c:v>1.3793103448275863</c:v>
                </c:pt>
                <c:pt idx="9">
                  <c:v>2.0689655172413794</c:v>
                </c:pt>
                <c:pt idx="10">
                  <c:v>2.0689655172413794</c:v>
                </c:pt>
                <c:pt idx="11">
                  <c:v>4.1379310344827589</c:v>
                </c:pt>
                <c:pt idx="12">
                  <c:v>4.8275862068965525</c:v>
                </c:pt>
                <c:pt idx="13">
                  <c:v>6.8965517241379315</c:v>
                </c:pt>
                <c:pt idx="14">
                  <c:v>6.8965517241379315</c:v>
                </c:pt>
                <c:pt idx="15">
                  <c:v>6.2068965517241379</c:v>
                </c:pt>
                <c:pt idx="16">
                  <c:v>8.2758620689655178</c:v>
                </c:pt>
                <c:pt idx="17">
                  <c:v>7.5862068965517242</c:v>
                </c:pt>
                <c:pt idx="18">
                  <c:v>8.2758620689655178</c:v>
                </c:pt>
                <c:pt idx="19">
                  <c:v>6.8965517241379315</c:v>
                </c:pt>
                <c:pt idx="20">
                  <c:v>7.5862068965517242</c:v>
                </c:pt>
                <c:pt idx="21">
                  <c:v>6.2068965517241379</c:v>
                </c:pt>
                <c:pt idx="22">
                  <c:v>5.5172413793103452</c:v>
                </c:pt>
                <c:pt idx="23">
                  <c:v>3.4482758620689657</c:v>
                </c:pt>
                <c:pt idx="24">
                  <c:v>3.4482758620689657</c:v>
                </c:pt>
                <c:pt idx="25">
                  <c:v>2.0689655172413794</c:v>
                </c:pt>
                <c:pt idx="26">
                  <c:v>1.3793103448275863</c:v>
                </c:pt>
                <c:pt idx="27">
                  <c:v>1.3793103448275863</c:v>
                </c:pt>
                <c:pt idx="28">
                  <c:v>0.68965517241379315</c:v>
                </c:pt>
                <c:pt idx="29">
                  <c:v>0.68965517241379315</c:v>
                </c:pt>
                <c:pt idx="30">
                  <c:v>0.68965517241379315</c:v>
                </c:pt>
                <c:pt idx="31">
                  <c:v>0</c:v>
                </c:pt>
                <c:pt idx="32">
                  <c:v>0</c:v>
                </c:pt>
                <c:pt idx="33">
                  <c:v>0.68965517241379315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0.68965517241379315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sample B (PC1 = -0.54)</c:v>
          </c:tx>
          <c:spPr>
            <a:ln w="50800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Representatives!$Q$7:$BO$7</c:f>
              <c:numCache>
                <c:formatCode>0.00_ </c:formatCode>
                <c:ptCount val="5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1.5</c:v>
                </c:pt>
                <c:pt idx="26">
                  <c:v>1.6</c:v>
                </c:pt>
                <c:pt idx="27">
                  <c:v>1.7</c:v>
                </c:pt>
                <c:pt idx="28">
                  <c:v>1.8</c:v>
                </c:pt>
                <c:pt idx="29">
                  <c:v>1.9</c:v>
                </c:pt>
                <c:pt idx="30">
                  <c:v>2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2.5</c:v>
                </c:pt>
                <c:pt idx="36">
                  <c:v>2.6</c:v>
                </c:pt>
                <c:pt idx="37">
                  <c:v>2.7</c:v>
                </c:pt>
                <c:pt idx="38">
                  <c:v>2.8</c:v>
                </c:pt>
                <c:pt idx="39">
                  <c:v>2.9</c:v>
                </c:pt>
                <c:pt idx="40">
                  <c:v>3</c:v>
                </c:pt>
                <c:pt idx="41">
                  <c:v>3.1</c:v>
                </c:pt>
                <c:pt idx="42">
                  <c:v>3.2</c:v>
                </c:pt>
                <c:pt idx="43">
                  <c:v>3.3</c:v>
                </c:pt>
                <c:pt idx="44">
                  <c:v>3.4</c:v>
                </c:pt>
                <c:pt idx="45">
                  <c:v>3.5</c:v>
                </c:pt>
                <c:pt idx="46">
                  <c:v>3.6</c:v>
                </c:pt>
                <c:pt idx="47">
                  <c:v>3.7</c:v>
                </c:pt>
                <c:pt idx="48">
                  <c:v>3.8</c:v>
                </c:pt>
                <c:pt idx="49">
                  <c:v>3.9</c:v>
                </c:pt>
                <c:pt idx="50">
                  <c:v>4</c:v>
                </c:pt>
              </c:numCache>
            </c:numRef>
          </c:cat>
          <c:val>
            <c:numRef>
              <c:f>Representatives!$Q$9:$BO$9</c:f>
              <c:numCache>
                <c:formatCode>0.00_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0.5714285714285714</c:v>
                </c:pt>
                <c:pt idx="10">
                  <c:v>0</c:v>
                </c:pt>
                <c:pt idx="11">
                  <c:v>0.5714285714285714</c:v>
                </c:pt>
                <c:pt idx="12">
                  <c:v>1.1428571428571428</c:v>
                </c:pt>
                <c:pt idx="13">
                  <c:v>1.1428571428571428</c:v>
                </c:pt>
                <c:pt idx="14">
                  <c:v>1.7142857142857142</c:v>
                </c:pt>
                <c:pt idx="15">
                  <c:v>1.7142857142857142</c:v>
                </c:pt>
                <c:pt idx="16">
                  <c:v>2.2857142857142856</c:v>
                </c:pt>
                <c:pt idx="17">
                  <c:v>2.8571428571428572</c:v>
                </c:pt>
                <c:pt idx="18">
                  <c:v>4.0000000000000009</c:v>
                </c:pt>
                <c:pt idx="19">
                  <c:v>5.1428571428571432</c:v>
                </c:pt>
                <c:pt idx="20">
                  <c:v>5.7142857142857144</c:v>
                </c:pt>
                <c:pt idx="21">
                  <c:v>9.1428571428571423</c:v>
                </c:pt>
                <c:pt idx="22">
                  <c:v>9.7142857142857135</c:v>
                </c:pt>
                <c:pt idx="23">
                  <c:v>10.285714285714286</c:v>
                </c:pt>
                <c:pt idx="24">
                  <c:v>10.285714285714286</c:v>
                </c:pt>
                <c:pt idx="25">
                  <c:v>8.0000000000000018</c:v>
                </c:pt>
                <c:pt idx="26">
                  <c:v>5.7142857142857144</c:v>
                </c:pt>
                <c:pt idx="27">
                  <c:v>4.5714285714285712</c:v>
                </c:pt>
                <c:pt idx="28">
                  <c:v>4.0000000000000009</c:v>
                </c:pt>
                <c:pt idx="29">
                  <c:v>2.2857142857142856</c:v>
                </c:pt>
                <c:pt idx="30">
                  <c:v>1.7142857142857142</c:v>
                </c:pt>
                <c:pt idx="31">
                  <c:v>1.1428571428571428</c:v>
                </c:pt>
                <c:pt idx="32">
                  <c:v>1.1428571428571428</c:v>
                </c:pt>
                <c:pt idx="33">
                  <c:v>0.5714285714285714</c:v>
                </c:pt>
                <c:pt idx="34">
                  <c:v>1.1428571428571428</c:v>
                </c:pt>
                <c:pt idx="35">
                  <c:v>0.5714285714285714</c:v>
                </c:pt>
                <c:pt idx="36">
                  <c:v>0.5714285714285714</c:v>
                </c:pt>
                <c:pt idx="37">
                  <c:v>0.5714285714285714</c:v>
                </c:pt>
                <c:pt idx="38">
                  <c:v>0</c:v>
                </c:pt>
                <c:pt idx="39">
                  <c:v>0.5714285714285714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0.5714285714285714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0.5714285714285714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sample C (PC1 =2.11 )</c:v>
          </c:tx>
          <c:spPr>
            <a:ln w="50800">
              <a:solidFill>
                <a:schemeClr val="tx1">
                  <a:lumMod val="85000"/>
                  <a:lumOff val="1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Representatives!$Q$7:$BO$7</c:f>
              <c:numCache>
                <c:formatCode>0.00_ </c:formatCode>
                <c:ptCount val="5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1.5</c:v>
                </c:pt>
                <c:pt idx="26">
                  <c:v>1.6</c:v>
                </c:pt>
                <c:pt idx="27">
                  <c:v>1.7</c:v>
                </c:pt>
                <c:pt idx="28">
                  <c:v>1.8</c:v>
                </c:pt>
                <c:pt idx="29">
                  <c:v>1.9</c:v>
                </c:pt>
                <c:pt idx="30">
                  <c:v>2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2.5</c:v>
                </c:pt>
                <c:pt idx="36">
                  <c:v>2.6</c:v>
                </c:pt>
                <c:pt idx="37">
                  <c:v>2.7</c:v>
                </c:pt>
                <c:pt idx="38">
                  <c:v>2.8</c:v>
                </c:pt>
                <c:pt idx="39">
                  <c:v>2.9</c:v>
                </c:pt>
                <c:pt idx="40">
                  <c:v>3</c:v>
                </c:pt>
                <c:pt idx="41">
                  <c:v>3.1</c:v>
                </c:pt>
                <c:pt idx="42">
                  <c:v>3.2</c:v>
                </c:pt>
                <c:pt idx="43">
                  <c:v>3.3</c:v>
                </c:pt>
                <c:pt idx="44">
                  <c:v>3.4</c:v>
                </c:pt>
                <c:pt idx="45">
                  <c:v>3.5</c:v>
                </c:pt>
                <c:pt idx="46">
                  <c:v>3.6</c:v>
                </c:pt>
                <c:pt idx="47">
                  <c:v>3.7</c:v>
                </c:pt>
                <c:pt idx="48">
                  <c:v>3.8</c:v>
                </c:pt>
                <c:pt idx="49">
                  <c:v>3.9</c:v>
                </c:pt>
                <c:pt idx="50">
                  <c:v>4</c:v>
                </c:pt>
              </c:numCache>
            </c:numRef>
          </c:cat>
          <c:val>
            <c:numRef>
              <c:f>Representatives!$Q$10:$BO$10</c:f>
              <c:numCache>
                <c:formatCode>0.00_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0.46082949308755761</c:v>
                </c:pt>
                <c:pt idx="23">
                  <c:v>0</c:v>
                </c:pt>
                <c:pt idx="24">
                  <c:v>0.92165898617511521</c:v>
                </c:pt>
                <c:pt idx="25">
                  <c:v>0.92165898617511521</c:v>
                </c:pt>
                <c:pt idx="26">
                  <c:v>1.3824884792626728</c:v>
                </c:pt>
                <c:pt idx="27">
                  <c:v>2.7649769585253456</c:v>
                </c:pt>
                <c:pt idx="28">
                  <c:v>3.2258064516129039</c:v>
                </c:pt>
                <c:pt idx="29">
                  <c:v>4.6082949308755765</c:v>
                </c:pt>
                <c:pt idx="30">
                  <c:v>6.4516129032258078</c:v>
                </c:pt>
                <c:pt idx="31">
                  <c:v>9.67741935483871</c:v>
                </c:pt>
                <c:pt idx="32">
                  <c:v>10.599078341013826</c:v>
                </c:pt>
                <c:pt idx="33">
                  <c:v>11.059907834101383</c:v>
                </c:pt>
                <c:pt idx="34">
                  <c:v>9.216589861751153</c:v>
                </c:pt>
                <c:pt idx="35">
                  <c:v>8.7557603686635943</c:v>
                </c:pt>
                <c:pt idx="36">
                  <c:v>6.9124423963133639</c:v>
                </c:pt>
                <c:pt idx="37">
                  <c:v>5.0691244239631335</c:v>
                </c:pt>
                <c:pt idx="38">
                  <c:v>4.1474654377880187</c:v>
                </c:pt>
                <c:pt idx="39">
                  <c:v>3.2258064516129039</c:v>
                </c:pt>
                <c:pt idx="40">
                  <c:v>2.3041474654377883</c:v>
                </c:pt>
                <c:pt idx="41">
                  <c:v>1.8433179723502304</c:v>
                </c:pt>
                <c:pt idx="42">
                  <c:v>1.3824884792626728</c:v>
                </c:pt>
                <c:pt idx="43">
                  <c:v>1.3824884792626728</c:v>
                </c:pt>
                <c:pt idx="44">
                  <c:v>0.46082949308755761</c:v>
                </c:pt>
                <c:pt idx="45">
                  <c:v>1.3824884792626728</c:v>
                </c:pt>
                <c:pt idx="46">
                  <c:v>0.46082949308755761</c:v>
                </c:pt>
                <c:pt idx="47">
                  <c:v>0.46082949308755761</c:v>
                </c:pt>
                <c:pt idx="48">
                  <c:v>0.46082949308755761</c:v>
                </c:pt>
                <c:pt idx="49">
                  <c:v>0</c:v>
                </c:pt>
                <c:pt idx="50">
                  <c:v>0.46082949308755761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737408"/>
        <c:axId val="340780160"/>
      </c:lineChart>
      <c:catAx>
        <c:axId val="340737408"/>
        <c:scaling>
          <c:orientation val="minMax"/>
        </c:scaling>
        <c:delete val="0"/>
        <c:axPos val="b"/>
        <c:numFmt formatCode="0.0_ " sourceLinked="0"/>
        <c:majorTickMark val="out"/>
        <c:minorTickMark val="none"/>
        <c:tickLblPos val="nextTo"/>
        <c:spPr>
          <a:ln w="19050"/>
        </c:spPr>
        <c:txPr>
          <a:bodyPr rot="-2700000"/>
          <a:lstStyle/>
          <a:p>
            <a:pPr>
              <a:defRPr sz="11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340780160"/>
        <c:crosses val="autoZero"/>
        <c:auto val="1"/>
        <c:lblAlgn val="ctr"/>
        <c:lblOffset val="100"/>
        <c:noMultiLvlLbl val="0"/>
      </c:catAx>
      <c:valAx>
        <c:axId val="340780160"/>
        <c:scaling>
          <c:orientation val="minMax"/>
          <c:max val="15"/>
          <c:min val="0"/>
        </c:scaling>
        <c:delete val="0"/>
        <c:axPos val="l"/>
        <c:numFmt formatCode="0_ " sourceLinked="0"/>
        <c:majorTickMark val="out"/>
        <c:minorTickMark val="none"/>
        <c:tickLblPos val="nextTo"/>
        <c:spPr>
          <a:ln w="19050"/>
        </c:spPr>
        <c:txPr>
          <a:bodyPr/>
          <a:lstStyle/>
          <a:p>
            <a:pPr>
              <a:defRPr sz="11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340737408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810725552050486"/>
          <c:y val="5.5086970060945782E-2"/>
          <c:w val="0.33978969505783396"/>
          <c:h val="0.27588979343683739"/>
        </c:manualLayout>
      </c:layout>
      <c:overlay val="1"/>
      <c:txPr>
        <a:bodyPr/>
        <a:lstStyle/>
        <a:p>
          <a:pPr>
            <a:defRPr sz="11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Representatives!$Q$7:$BO$7</c:f>
              <c:numCache>
                <c:formatCode>0.00_ </c:formatCode>
                <c:ptCount val="5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1.5</c:v>
                </c:pt>
                <c:pt idx="26">
                  <c:v>1.6</c:v>
                </c:pt>
                <c:pt idx="27">
                  <c:v>1.7</c:v>
                </c:pt>
                <c:pt idx="28">
                  <c:v>1.8</c:v>
                </c:pt>
                <c:pt idx="29">
                  <c:v>1.9</c:v>
                </c:pt>
                <c:pt idx="30">
                  <c:v>2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2.5</c:v>
                </c:pt>
                <c:pt idx="36">
                  <c:v>2.6</c:v>
                </c:pt>
                <c:pt idx="37">
                  <c:v>2.7</c:v>
                </c:pt>
                <c:pt idx="38">
                  <c:v>2.8</c:v>
                </c:pt>
                <c:pt idx="39">
                  <c:v>2.9</c:v>
                </c:pt>
                <c:pt idx="40">
                  <c:v>3</c:v>
                </c:pt>
                <c:pt idx="41">
                  <c:v>3.1</c:v>
                </c:pt>
                <c:pt idx="42">
                  <c:v>3.2</c:v>
                </c:pt>
                <c:pt idx="43">
                  <c:v>3.3</c:v>
                </c:pt>
                <c:pt idx="44">
                  <c:v>3.4</c:v>
                </c:pt>
                <c:pt idx="45">
                  <c:v>3.5</c:v>
                </c:pt>
                <c:pt idx="46">
                  <c:v>3.6</c:v>
                </c:pt>
                <c:pt idx="47">
                  <c:v>3.7</c:v>
                </c:pt>
                <c:pt idx="48">
                  <c:v>3.8</c:v>
                </c:pt>
                <c:pt idx="49">
                  <c:v>3.9</c:v>
                </c:pt>
                <c:pt idx="50">
                  <c:v>4</c:v>
                </c:pt>
              </c:numCache>
            </c:numRef>
          </c:cat>
          <c:val>
            <c:numRef>
              <c:f>Representatives!$Q$11:$BO$11</c:f>
              <c:numCache>
                <c:formatCode>0.00_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0.84033613445378152</c:v>
                </c:pt>
                <c:pt idx="23">
                  <c:v>1.680672268907563</c:v>
                </c:pt>
                <c:pt idx="24">
                  <c:v>3.3613445378151261</c:v>
                </c:pt>
                <c:pt idx="25">
                  <c:v>5.0420168067226889</c:v>
                </c:pt>
                <c:pt idx="26">
                  <c:v>8.4033613445378155</c:v>
                </c:pt>
                <c:pt idx="27">
                  <c:v>11.764705882352944</c:v>
                </c:pt>
                <c:pt idx="28">
                  <c:v>14.285714285714286</c:v>
                </c:pt>
                <c:pt idx="29">
                  <c:v>11.764705882352944</c:v>
                </c:pt>
                <c:pt idx="30">
                  <c:v>10.084033613445378</c:v>
                </c:pt>
                <c:pt idx="31">
                  <c:v>7.5630252100840343</c:v>
                </c:pt>
                <c:pt idx="32">
                  <c:v>6.7226890756302522</c:v>
                </c:pt>
                <c:pt idx="33">
                  <c:v>4.2016806722689077</c:v>
                </c:pt>
                <c:pt idx="34">
                  <c:v>4.2016806722689077</c:v>
                </c:pt>
                <c:pt idx="35">
                  <c:v>2.5210084033613445</c:v>
                </c:pt>
                <c:pt idx="36">
                  <c:v>2.5210084033613445</c:v>
                </c:pt>
                <c:pt idx="37">
                  <c:v>0.84033613445378152</c:v>
                </c:pt>
                <c:pt idx="38">
                  <c:v>0.84033613445378152</c:v>
                </c:pt>
                <c:pt idx="39">
                  <c:v>0.84033613445378152</c:v>
                </c:pt>
                <c:pt idx="40">
                  <c:v>0.84033613445378152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0.84033613445378152</c:v>
                </c:pt>
                <c:pt idx="46">
                  <c:v>0</c:v>
                </c:pt>
                <c:pt idx="47">
                  <c:v>0.84033613445378152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Representatives!$Q$7:$BO$7</c:f>
              <c:numCache>
                <c:formatCode>0.00_ </c:formatCode>
                <c:ptCount val="5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1.5</c:v>
                </c:pt>
                <c:pt idx="26">
                  <c:v>1.6</c:v>
                </c:pt>
                <c:pt idx="27">
                  <c:v>1.7</c:v>
                </c:pt>
                <c:pt idx="28">
                  <c:v>1.8</c:v>
                </c:pt>
                <c:pt idx="29">
                  <c:v>1.9</c:v>
                </c:pt>
                <c:pt idx="30">
                  <c:v>2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2.5</c:v>
                </c:pt>
                <c:pt idx="36">
                  <c:v>2.6</c:v>
                </c:pt>
                <c:pt idx="37">
                  <c:v>2.7</c:v>
                </c:pt>
                <c:pt idx="38">
                  <c:v>2.8</c:v>
                </c:pt>
                <c:pt idx="39">
                  <c:v>2.9</c:v>
                </c:pt>
                <c:pt idx="40">
                  <c:v>3</c:v>
                </c:pt>
                <c:pt idx="41">
                  <c:v>3.1</c:v>
                </c:pt>
                <c:pt idx="42">
                  <c:v>3.2</c:v>
                </c:pt>
                <c:pt idx="43">
                  <c:v>3.3</c:v>
                </c:pt>
                <c:pt idx="44">
                  <c:v>3.4</c:v>
                </c:pt>
                <c:pt idx="45">
                  <c:v>3.5</c:v>
                </c:pt>
                <c:pt idx="46">
                  <c:v>3.6</c:v>
                </c:pt>
                <c:pt idx="47">
                  <c:v>3.7</c:v>
                </c:pt>
                <c:pt idx="48">
                  <c:v>3.8</c:v>
                </c:pt>
                <c:pt idx="49">
                  <c:v>3.9</c:v>
                </c:pt>
                <c:pt idx="50">
                  <c:v>4</c:v>
                </c:pt>
              </c:numCache>
            </c:numRef>
          </c:cat>
          <c:val>
            <c:numRef>
              <c:f>Representatives!$Q$12:$BO$12</c:f>
              <c:numCache>
                <c:formatCode>0.00_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0.54644808743169393</c:v>
                </c:pt>
                <c:pt idx="9">
                  <c:v>0</c:v>
                </c:pt>
                <c:pt idx="10">
                  <c:v>0</c:v>
                </c:pt>
                <c:pt idx="11">
                  <c:v>0.54644808743169393</c:v>
                </c:pt>
                <c:pt idx="12">
                  <c:v>0</c:v>
                </c:pt>
                <c:pt idx="13">
                  <c:v>0.54644808743169393</c:v>
                </c:pt>
                <c:pt idx="14">
                  <c:v>0.54644808743169393</c:v>
                </c:pt>
                <c:pt idx="15">
                  <c:v>1.0928961748633879</c:v>
                </c:pt>
                <c:pt idx="16">
                  <c:v>1.0928961748633879</c:v>
                </c:pt>
                <c:pt idx="17">
                  <c:v>1.639344262295082</c:v>
                </c:pt>
                <c:pt idx="18">
                  <c:v>1.639344262295082</c:v>
                </c:pt>
                <c:pt idx="19">
                  <c:v>1.639344262295082</c:v>
                </c:pt>
                <c:pt idx="20">
                  <c:v>2.1857923497267757</c:v>
                </c:pt>
                <c:pt idx="21">
                  <c:v>2.7322404371584699</c:v>
                </c:pt>
                <c:pt idx="22">
                  <c:v>2.7322404371584699</c:v>
                </c:pt>
                <c:pt idx="23">
                  <c:v>2.7322404371584699</c:v>
                </c:pt>
                <c:pt idx="24">
                  <c:v>3.278688524590164</c:v>
                </c:pt>
                <c:pt idx="25">
                  <c:v>3.278688524590164</c:v>
                </c:pt>
                <c:pt idx="26">
                  <c:v>3.8251366120218582</c:v>
                </c:pt>
                <c:pt idx="27">
                  <c:v>5.4644808743169397</c:v>
                </c:pt>
                <c:pt idx="28">
                  <c:v>6.557377049180328</c:v>
                </c:pt>
                <c:pt idx="29">
                  <c:v>8.1967213114754092</c:v>
                </c:pt>
                <c:pt idx="30">
                  <c:v>9.2896174863387966</c:v>
                </c:pt>
                <c:pt idx="31">
                  <c:v>8.7431693989071029</c:v>
                </c:pt>
                <c:pt idx="32">
                  <c:v>8.7431693989071029</c:v>
                </c:pt>
                <c:pt idx="33">
                  <c:v>6.0109289617486334</c:v>
                </c:pt>
                <c:pt idx="34">
                  <c:v>3.8251366120218582</c:v>
                </c:pt>
                <c:pt idx="35">
                  <c:v>2.7322404371584699</c:v>
                </c:pt>
                <c:pt idx="36">
                  <c:v>1.639344262295082</c:v>
                </c:pt>
                <c:pt idx="37">
                  <c:v>1.0928961748633879</c:v>
                </c:pt>
                <c:pt idx="38">
                  <c:v>1.0928961748633879</c:v>
                </c:pt>
                <c:pt idx="39">
                  <c:v>0.54644808743169393</c:v>
                </c:pt>
                <c:pt idx="40">
                  <c:v>0.54644808743169393</c:v>
                </c:pt>
                <c:pt idx="41">
                  <c:v>4.3715846994535514</c:v>
                </c:pt>
                <c:pt idx="42">
                  <c:v>0</c:v>
                </c:pt>
                <c:pt idx="43">
                  <c:v>0.54644808743169393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0.54644808743169393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670912"/>
        <c:axId val="339672448"/>
      </c:lineChart>
      <c:catAx>
        <c:axId val="339670912"/>
        <c:scaling>
          <c:orientation val="minMax"/>
        </c:scaling>
        <c:delete val="0"/>
        <c:axPos val="b"/>
        <c:numFmt formatCode="0.0_ " sourceLinked="0"/>
        <c:majorTickMark val="out"/>
        <c:minorTickMark val="none"/>
        <c:tickLblPos val="nextTo"/>
        <c:spPr>
          <a:ln w="19050"/>
        </c:spPr>
        <c:txPr>
          <a:bodyPr rot="-2700000"/>
          <a:lstStyle/>
          <a:p>
            <a:pPr>
              <a:defRPr/>
            </a:pPr>
            <a:endParaRPr lang="ja-JP"/>
          </a:p>
        </c:txPr>
        <c:crossAx val="339672448"/>
        <c:crosses val="autoZero"/>
        <c:auto val="1"/>
        <c:lblAlgn val="ctr"/>
        <c:lblOffset val="100"/>
        <c:noMultiLvlLbl val="0"/>
      </c:catAx>
      <c:valAx>
        <c:axId val="339672448"/>
        <c:scaling>
          <c:orientation val="minMax"/>
          <c:max val="15"/>
          <c:min val="0"/>
        </c:scaling>
        <c:delete val="0"/>
        <c:axPos val="l"/>
        <c:numFmt formatCode="0.00_ " sourceLinked="1"/>
        <c:majorTickMark val="out"/>
        <c:minorTickMark val="none"/>
        <c:tickLblPos val="nextTo"/>
        <c:spPr>
          <a:ln w="19050"/>
        </c:spPr>
        <c:crossAx val="3396709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4</xdr:row>
      <xdr:rowOff>171450</xdr:rowOff>
    </xdr:from>
    <xdr:to>
      <xdr:col>18</xdr:col>
      <xdr:colOff>85725</xdr:colOff>
      <xdr:row>28</xdr:row>
      <xdr:rowOff>104775</xdr:rowOff>
    </xdr:to>
    <xdr:graphicFrame macro="">
      <xdr:nvGraphicFramePr>
        <xdr:cNvPr id="44" name="グラフ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390525</xdr:colOff>
      <xdr:row>9</xdr:row>
      <xdr:rowOff>142874</xdr:rowOff>
    </xdr:from>
    <xdr:to>
      <xdr:col>28</xdr:col>
      <xdr:colOff>243186</xdr:colOff>
      <xdr:row>33</xdr:row>
      <xdr:rowOff>28575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10</xdr:row>
      <xdr:rowOff>0</xdr:rowOff>
    </xdr:from>
    <xdr:to>
      <xdr:col>36</xdr:col>
      <xdr:colOff>109836</xdr:colOff>
      <xdr:row>33</xdr:row>
      <xdr:rowOff>76201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18</xdr:row>
      <xdr:rowOff>142875</xdr:rowOff>
    </xdr:from>
    <xdr:to>
      <xdr:col>9</xdr:col>
      <xdr:colOff>238125</xdr:colOff>
      <xdr:row>36</xdr:row>
      <xdr:rowOff>85725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19</xdr:col>
      <xdr:colOff>476250</xdr:colOff>
      <xdr:row>35</xdr:row>
      <xdr:rowOff>133350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E18" sqref="E18"/>
    </sheetView>
  </sheetViews>
  <sheetFormatPr defaultRowHeight="15" x14ac:dyDescent="0.15"/>
  <cols>
    <col min="1" max="1" width="12.125" style="5" customWidth="1"/>
    <col min="2" max="2" width="11.5" style="14" customWidth="1"/>
    <col min="3" max="3" width="9.125" style="15" bestFit="1" customWidth="1"/>
    <col min="4" max="4" width="12" style="16" customWidth="1"/>
    <col min="5" max="5" width="10.125" style="15" bestFit="1" customWidth="1"/>
    <col min="6" max="6" width="9" style="14"/>
    <col min="7" max="7" width="9" style="15"/>
    <col min="8" max="8" width="18.625" style="14" customWidth="1"/>
    <col min="9" max="9" width="9" style="14"/>
    <col min="10" max="16384" width="9" style="1"/>
  </cols>
  <sheetData>
    <row r="1" spans="1:10" x14ac:dyDescent="0.15">
      <c r="F1" s="14" t="s">
        <v>277</v>
      </c>
      <c r="H1" s="14" t="s">
        <v>278</v>
      </c>
    </row>
    <row r="2" spans="1:10" x14ac:dyDescent="0.15">
      <c r="H2" s="14" t="s">
        <v>3</v>
      </c>
      <c r="I2" s="14">
        <f>F4/(F4^2+G4^2)^0.5</f>
        <v>0.70414775938259344</v>
      </c>
    </row>
    <row r="3" spans="1:10" s="2" customFormat="1" ht="15.75" thickBot="1" x14ac:dyDescent="0.2">
      <c r="A3" s="6" t="s">
        <v>0</v>
      </c>
      <c r="B3" s="17" t="s">
        <v>279</v>
      </c>
      <c r="C3" s="18" t="s">
        <v>280</v>
      </c>
      <c r="D3" s="17" t="s">
        <v>281</v>
      </c>
      <c r="E3" s="18" t="s">
        <v>282</v>
      </c>
      <c r="F3" s="17" t="s">
        <v>1</v>
      </c>
      <c r="G3" s="18" t="s">
        <v>2</v>
      </c>
      <c r="H3" s="19" t="s">
        <v>4</v>
      </c>
      <c r="I3" s="17">
        <f>-G4/(F4^2+G4^2)^0.5</f>
        <v>0.71005347189945722</v>
      </c>
    </row>
    <row r="4" spans="1:10" ht="15.75" thickTop="1" x14ac:dyDescent="0.15">
      <c r="A4" s="5" t="s">
        <v>9</v>
      </c>
      <c r="B4" s="20">
        <v>34.605539999999998</v>
      </c>
      <c r="C4" s="21">
        <v>136.5796</v>
      </c>
      <c r="D4" s="22">
        <v>53158.289107509998</v>
      </c>
      <c r="E4" s="21">
        <v>-154541.79240976</v>
      </c>
      <c r="F4" s="14">
        <f>D4-D$18</f>
        <v>724.13715560000128</v>
      </c>
      <c r="G4" s="15">
        <f>E4-E$18</f>
        <v>-730.21051989999251</v>
      </c>
      <c r="H4" s="14">
        <f>F4*$I$2-G4*$I$3</f>
        <v>1028.3880704739227</v>
      </c>
      <c r="I4" s="14">
        <f>F4*$I$3+G4*$I$2</f>
        <v>0</v>
      </c>
    </row>
    <row r="5" spans="1:10" x14ac:dyDescent="0.15">
      <c r="A5" s="5" t="s">
        <v>32</v>
      </c>
      <c r="B5" s="20">
        <v>34.606070000000003</v>
      </c>
      <c r="C5" s="21">
        <v>136.57882000000001</v>
      </c>
      <c r="D5" s="22">
        <v>53086.412854039998</v>
      </c>
      <c r="E5" s="21">
        <v>-154483.41326040999</v>
      </c>
      <c r="F5" s="14">
        <f t="shared" ref="F5:F63" si="0">D5-D$18</f>
        <v>652.26090213000134</v>
      </c>
      <c r="G5" s="15">
        <f t="shared" ref="G5:G63" si="1">E5-E$18</f>
        <v>-671.83137054997496</v>
      </c>
      <c r="H5" s="14">
        <f t="shared" ref="H5:H63" si="2">F5*$I$2-G5*$I$3</f>
        <v>936.32424995768997</v>
      </c>
      <c r="I5" s="14">
        <f t="shared" ref="I5:I63" si="3">F5*$I$3+G5*$I$2</f>
        <v>-9.9284361140222472</v>
      </c>
    </row>
    <row r="6" spans="1:10" x14ac:dyDescent="0.15">
      <c r="A6" s="5" t="s">
        <v>11</v>
      </c>
      <c r="B6" s="20">
        <v>34.606699999999996</v>
      </c>
      <c r="C6" s="21">
        <v>136.57801000000001</v>
      </c>
      <c r="D6" s="22">
        <v>53011.722490189997</v>
      </c>
      <c r="E6" s="21">
        <v>-154413.95689219001</v>
      </c>
      <c r="F6" s="14">
        <f t="shared" si="0"/>
        <v>577.57053828000062</v>
      </c>
      <c r="G6" s="15">
        <f t="shared" si="1"/>
        <v>-602.37500232999446</v>
      </c>
      <c r="H6" s="14">
        <f t="shared" si="2"/>
        <v>834.41346220511696</v>
      </c>
      <c r="I6" s="14">
        <f t="shared" si="3"/>
        <v>-14.055042226197315</v>
      </c>
    </row>
    <row r="7" spans="1:10" x14ac:dyDescent="0.15">
      <c r="A7" s="5" t="s">
        <v>12</v>
      </c>
      <c r="B7" s="20">
        <v>34.607300000000002</v>
      </c>
      <c r="C7" s="21">
        <v>136.57726</v>
      </c>
      <c r="D7" s="22">
        <v>52942.555165160004</v>
      </c>
      <c r="E7" s="21">
        <v>-154347.79616947999</v>
      </c>
      <c r="F7" s="14">
        <f t="shared" si="0"/>
        <v>508.40321325000696</v>
      </c>
      <c r="G7" s="15">
        <f t="shared" si="1"/>
        <v>-536.21427961997688</v>
      </c>
      <c r="H7" s="14">
        <f t="shared" si="2"/>
        <v>738.73179439913417</v>
      </c>
      <c r="I7" s="14">
        <f t="shared" si="3"/>
        <v>-16.580616850350566</v>
      </c>
    </row>
    <row r="8" spans="1:10" x14ac:dyDescent="0.15">
      <c r="A8" s="5" t="s">
        <v>13</v>
      </c>
      <c r="B8" s="20">
        <v>34.60801</v>
      </c>
      <c r="C8" s="21">
        <v>136.57655</v>
      </c>
      <c r="D8" s="22">
        <v>52876.987649299997</v>
      </c>
      <c r="E8" s="21">
        <v>-154269.41229223</v>
      </c>
      <c r="F8" s="14">
        <f t="shared" si="0"/>
        <v>442.83569739000086</v>
      </c>
      <c r="G8" s="15">
        <f t="shared" si="1"/>
        <v>-457.83040236998932</v>
      </c>
      <c r="H8" s="14">
        <f t="shared" si="2"/>
        <v>636.9058308357337</v>
      </c>
      <c r="I8" s="14">
        <f t="shared" si="3"/>
        <v>-7.9432275932716152</v>
      </c>
    </row>
    <row r="9" spans="1:10" x14ac:dyDescent="0.15">
      <c r="A9" s="5" t="s">
        <v>14</v>
      </c>
      <c r="B9" s="20">
        <v>34.608730000000001</v>
      </c>
      <c r="C9" s="21">
        <v>136.57585</v>
      </c>
      <c r="D9" s="22">
        <v>52812.332035530002</v>
      </c>
      <c r="E9" s="21">
        <v>-154189.91347572001</v>
      </c>
      <c r="F9" s="14">
        <f t="shared" si="0"/>
        <v>378.18008362000546</v>
      </c>
      <c r="G9" s="15">
        <f t="shared" si="1"/>
        <v>-378.33158585999627</v>
      </c>
      <c r="H9" s="14">
        <f t="shared" si="2"/>
        <v>534.93031459326664</v>
      </c>
      <c r="I9" s="14">
        <f t="shared" si="3"/>
        <v>2.1267428906323289</v>
      </c>
    </row>
    <row r="10" spans="1:10" x14ac:dyDescent="0.15">
      <c r="A10" s="5" t="s">
        <v>15</v>
      </c>
      <c r="B10" s="20">
        <v>34.609529999999999</v>
      </c>
      <c r="C10" s="21">
        <v>136.57525000000001</v>
      </c>
      <c r="D10" s="22">
        <v>52756.79814608</v>
      </c>
      <c r="E10" s="21">
        <v>-154101.48796704999</v>
      </c>
      <c r="F10" s="14">
        <f t="shared" si="0"/>
        <v>322.64619417000358</v>
      </c>
      <c r="G10" s="15">
        <f t="shared" si="1"/>
        <v>-289.90607718998217</v>
      </c>
      <c r="H10" s="14">
        <f t="shared" si="2"/>
        <v>433.03941133162812</v>
      </c>
      <c r="I10" s="14">
        <f t="shared" si="3"/>
        <v>24.959335680834329</v>
      </c>
    </row>
    <row r="11" spans="1:10" x14ac:dyDescent="0.15">
      <c r="A11" s="5" t="s">
        <v>16</v>
      </c>
      <c r="B11" s="20">
        <v>34.610149999999997</v>
      </c>
      <c r="C11" s="21">
        <v>136.57380000000001</v>
      </c>
      <c r="D11" s="22">
        <v>52623.42428033</v>
      </c>
      <c r="E11" s="21">
        <v>-154033.47228002001</v>
      </c>
      <c r="F11" s="14">
        <f t="shared" si="0"/>
        <v>189.27232842000376</v>
      </c>
      <c r="G11" s="15">
        <f t="shared" si="1"/>
        <v>-221.89039015999879</v>
      </c>
      <c r="H11" s="14">
        <f t="shared" si="2"/>
        <v>290.8297278843043</v>
      </c>
      <c r="I11" s="14">
        <f t="shared" si="3"/>
        <v>-21.850147130574612</v>
      </c>
    </row>
    <row r="12" spans="1:10" x14ac:dyDescent="0.15">
      <c r="A12" s="5" t="s">
        <v>17</v>
      </c>
      <c r="B12" s="20">
        <v>34.610689999999998</v>
      </c>
      <c r="C12" s="21">
        <v>136.57248000000001</v>
      </c>
      <c r="D12" s="22">
        <v>52502.025165580002</v>
      </c>
      <c r="E12" s="21">
        <v>-153974.26097778001</v>
      </c>
      <c r="F12" s="14">
        <f t="shared" si="0"/>
        <v>67.873213670005498</v>
      </c>
      <c r="G12" s="15">
        <f t="shared" si="1"/>
        <v>-162.67908791999798</v>
      </c>
      <c r="H12" s="14">
        <f t="shared" si="2"/>
        <v>163.303622510862</v>
      </c>
      <c r="I12" s="14">
        <f t="shared" si="3"/>
        <v>-66.356504241909391</v>
      </c>
    </row>
    <row r="13" spans="1:10" x14ac:dyDescent="0.15">
      <c r="A13" s="5" t="s">
        <v>18</v>
      </c>
      <c r="B13" s="20">
        <v>34.611429999999999</v>
      </c>
      <c r="C13" s="21">
        <v>136.57124999999999</v>
      </c>
      <c r="D13" s="22">
        <v>52388.75590987</v>
      </c>
      <c r="E13" s="21">
        <v>-153892.81648394</v>
      </c>
      <c r="F13" s="14">
        <f t="shared" si="0"/>
        <v>-45.396042039996246</v>
      </c>
      <c r="G13" s="15">
        <f t="shared" si="1"/>
        <v>-81.234594079985982</v>
      </c>
      <c r="H13" s="14">
        <f t="shared" si="2"/>
        <v>25.715384277535765</v>
      </c>
      <c r="I13" s="14">
        <f t="shared" si="3"/>
        <v>-89.43477466676967</v>
      </c>
    </row>
    <row r="14" spans="1:10" x14ac:dyDescent="0.15">
      <c r="A14" s="5" t="s">
        <v>19</v>
      </c>
      <c r="B14" s="20">
        <v>34.610599999999998</v>
      </c>
      <c r="C14" s="21">
        <v>136.57050000000001</v>
      </c>
      <c r="D14" s="22">
        <v>52320.494077260002</v>
      </c>
      <c r="E14" s="21">
        <v>-153985.27297275001</v>
      </c>
      <c r="F14" s="14">
        <f t="shared" si="0"/>
        <v>-113.65787464999448</v>
      </c>
      <c r="G14" s="15">
        <f t="shared" si="1"/>
        <v>-173.69108288999996</v>
      </c>
      <c r="H14" s="14">
        <f t="shared" si="2"/>
        <v>43.298018673039593</v>
      </c>
      <c r="I14" s="14">
        <f t="shared" si="3"/>
        <v>-203.00735534567167</v>
      </c>
      <c r="J14" s="1" t="s">
        <v>272</v>
      </c>
    </row>
    <row r="15" spans="1:10" x14ac:dyDescent="0.15">
      <c r="A15" s="5" t="s">
        <v>20</v>
      </c>
      <c r="B15" s="20">
        <v>34.609569999999998</v>
      </c>
      <c r="C15" s="21">
        <v>136.56990999999999</v>
      </c>
      <c r="D15" s="22">
        <v>52267.030109550004</v>
      </c>
      <c r="E15" s="21">
        <v>-154099.83089904999</v>
      </c>
      <c r="F15" s="14">
        <f t="shared" si="0"/>
        <v>-167.12184235999302</v>
      </c>
      <c r="G15" s="15">
        <f t="shared" si="1"/>
        <v>-288.24900918998173</v>
      </c>
      <c r="H15" s="14">
        <f t="shared" si="2"/>
        <v>86.99373890524501</v>
      </c>
      <c r="I15" s="14">
        <f t="shared" si="3"/>
        <v>-321.63533836332505</v>
      </c>
    </row>
    <row r="16" spans="1:10" x14ac:dyDescent="0.15">
      <c r="A16" s="5" t="s">
        <v>21</v>
      </c>
      <c r="B16" s="20">
        <v>34.609110000000001</v>
      </c>
      <c r="C16" s="21">
        <v>136.57127</v>
      </c>
      <c r="D16" s="22">
        <v>52392.047548299997</v>
      </c>
      <c r="E16" s="21">
        <v>-154150.15055575001</v>
      </c>
      <c r="F16" s="14">
        <f t="shared" si="0"/>
        <v>-42.104403609999281</v>
      </c>
      <c r="G16" s="15">
        <f t="shared" si="1"/>
        <v>-338.56866588999401</v>
      </c>
      <c r="H16" s="14">
        <f t="shared" si="2"/>
        <v>210.7541352294362</v>
      </c>
      <c r="I16" s="14">
        <f t="shared" si="3"/>
        <v>-268.29874544912917</v>
      </c>
    </row>
    <row r="17" spans="1:10" x14ac:dyDescent="0.15">
      <c r="A17" s="5" t="s">
        <v>22</v>
      </c>
      <c r="B17" s="20">
        <v>34.609990000000003</v>
      </c>
      <c r="C17" s="21">
        <v>136.57208</v>
      </c>
      <c r="D17" s="22">
        <v>52465.7811783</v>
      </c>
      <c r="E17" s="21">
        <v>-154052.11614448999</v>
      </c>
      <c r="F17" s="14">
        <f t="shared" si="0"/>
        <v>31.629226390003168</v>
      </c>
      <c r="G17" s="15">
        <f t="shared" si="1"/>
        <v>-240.53425462997984</v>
      </c>
      <c r="H17" s="14">
        <f t="shared" si="2"/>
        <v>193.06383150429082</v>
      </c>
      <c r="I17" s="14">
        <f t="shared" si="3"/>
        <v>-146.91321444074683</v>
      </c>
    </row>
    <row r="18" spans="1:10" x14ac:dyDescent="0.15">
      <c r="A18" s="5" t="s">
        <v>23</v>
      </c>
      <c r="B18" s="20">
        <v>34.612160000000003</v>
      </c>
      <c r="C18" s="21">
        <v>136.57175000000001</v>
      </c>
      <c r="D18" s="22">
        <v>52434.151951909997</v>
      </c>
      <c r="E18" s="21">
        <v>-153811.58188986001</v>
      </c>
      <c r="F18" s="14">
        <f t="shared" si="0"/>
        <v>0</v>
      </c>
      <c r="G18" s="15">
        <f t="shared" si="1"/>
        <v>0</v>
      </c>
      <c r="H18" s="14">
        <f t="shared" si="2"/>
        <v>0</v>
      </c>
      <c r="I18" s="14">
        <f t="shared" si="3"/>
        <v>0</v>
      </c>
    </row>
    <row r="19" spans="1:10" x14ac:dyDescent="0.15">
      <c r="A19" s="5" t="s">
        <v>24</v>
      </c>
      <c r="B19" s="20">
        <v>34.61204</v>
      </c>
      <c r="C19" s="21">
        <v>136.57344000000001</v>
      </c>
      <c r="D19" s="22">
        <v>52589.216299580003</v>
      </c>
      <c r="E19" s="21">
        <v>-153824.01297961001</v>
      </c>
      <c r="F19" s="14">
        <f t="shared" si="0"/>
        <v>155.0643476700061</v>
      </c>
      <c r="G19" s="15">
        <f t="shared" si="1"/>
        <v>-12.431089749996318</v>
      </c>
      <c r="H19" s="14">
        <f t="shared" si="2"/>
        <v>118.0149514084369</v>
      </c>
      <c r="I19" s="14">
        <f t="shared" si="3"/>
        <v>101.35065443676851</v>
      </c>
    </row>
    <row r="20" spans="1:10" x14ac:dyDescent="0.15">
      <c r="A20" s="5" t="s">
        <v>25</v>
      </c>
      <c r="B20" s="20">
        <v>34.611350000000002</v>
      </c>
      <c r="C20" s="21">
        <v>136.57471000000001</v>
      </c>
      <c r="D20" s="22">
        <v>52706.1233441</v>
      </c>
      <c r="E20" s="21">
        <v>-153899.8879188</v>
      </c>
      <c r="F20" s="14">
        <f t="shared" si="0"/>
        <v>271.97139219000383</v>
      </c>
      <c r="G20" s="15">
        <f t="shared" si="1"/>
        <v>-88.3060289399873</v>
      </c>
      <c r="H20" s="14">
        <f t="shared" si="2"/>
        <v>254.2100488652477</v>
      </c>
      <c r="I20" s="14">
        <f t="shared" si="3"/>
        <v>130.93373886377464</v>
      </c>
    </row>
    <row r="21" spans="1:10" x14ac:dyDescent="0.15">
      <c r="A21" s="5" t="s">
        <v>26</v>
      </c>
      <c r="B21" s="20">
        <v>34.610619999999997</v>
      </c>
      <c r="C21" s="21">
        <v>136.57635999999999</v>
      </c>
      <c r="D21" s="22">
        <v>52857.907828939999</v>
      </c>
      <c r="E21" s="21">
        <v>-153979.99930574</v>
      </c>
      <c r="F21" s="14">
        <f t="shared" si="0"/>
        <v>423.75587703000201</v>
      </c>
      <c r="G21" s="15">
        <f t="shared" si="1"/>
        <v>-168.41741587998695</v>
      </c>
      <c r="H21" s="14">
        <f t="shared" si="2"/>
        <v>417.97212220980123</v>
      </c>
      <c r="I21" s="14">
        <f t="shared" si="3"/>
        <v>182.29858569005313</v>
      </c>
      <c r="J21" s="1" t="s">
        <v>273</v>
      </c>
    </row>
    <row r="22" spans="1:10" x14ac:dyDescent="0.15">
      <c r="A22" s="5" t="s">
        <v>27</v>
      </c>
      <c r="B22" s="20">
        <v>34.609740000000002</v>
      </c>
      <c r="C22" s="21">
        <v>136.57722999999999</v>
      </c>
      <c r="D22" s="22">
        <v>52938.254979639998</v>
      </c>
      <c r="E22" s="21">
        <v>-154077.15650968999</v>
      </c>
      <c r="F22" s="14">
        <f t="shared" si="0"/>
        <v>504.10302773000149</v>
      </c>
      <c r="G22" s="15">
        <f t="shared" si="1"/>
        <v>-265.57461982997484</v>
      </c>
      <c r="H22" s="14">
        <f t="shared" si="2"/>
        <v>543.535198332714</v>
      </c>
      <c r="I22" s="14">
        <f t="shared" si="3"/>
        <v>170.9363315325551</v>
      </c>
    </row>
    <row r="23" spans="1:10" x14ac:dyDescent="0.15">
      <c r="A23" s="5" t="s">
        <v>28</v>
      </c>
      <c r="B23" s="20">
        <v>34.608930000000001</v>
      </c>
      <c r="C23" s="21">
        <v>136.57791</v>
      </c>
      <c r="D23" s="22">
        <v>53001.1338646</v>
      </c>
      <c r="E23" s="21">
        <v>-154166.64816392999</v>
      </c>
      <c r="F23" s="14">
        <f t="shared" si="0"/>
        <v>566.98191269000381</v>
      </c>
      <c r="G23" s="15">
        <f t="shared" si="1"/>
        <v>-355.06627406997723</v>
      </c>
      <c r="H23" s="14">
        <f t="shared" si="2"/>
        <v>651.35508408891496</v>
      </c>
      <c r="I23" s="14">
        <f t="shared" si="3"/>
        <v>152.5683542910318</v>
      </c>
    </row>
    <row r="24" spans="1:10" x14ac:dyDescent="0.15">
      <c r="A24" s="5" t="s">
        <v>33</v>
      </c>
      <c r="B24" s="20">
        <v>34.608289999999997</v>
      </c>
      <c r="C24" s="21">
        <v>136.57879</v>
      </c>
      <c r="D24" s="22">
        <v>53082.248508309996</v>
      </c>
      <c r="E24" s="21">
        <v>-154237.17702844</v>
      </c>
      <c r="F24" s="14">
        <f t="shared" si="0"/>
        <v>648.09655639999983</v>
      </c>
      <c r="G24" s="15">
        <f t="shared" si="1"/>
        <v>-425.59513857998536</v>
      </c>
      <c r="H24" s="14">
        <f t="shared" si="2"/>
        <v>758.55104382488366</v>
      </c>
      <c r="I24" s="14">
        <f t="shared" si="3"/>
        <v>160.50134676268124</v>
      </c>
    </row>
    <row r="25" spans="1:10" x14ac:dyDescent="0.15">
      <c r="A25" s="5" t="s">
        <v>34</v>
      </c>
      <c r="B25" s="20">
        <v>34.607500000000002</v>
      </c>
      <c r="C25" s="21">
        <v>136.57968</v>
      </c>
      <c r="D25" s="22">
        <v>53164.377143010002</v>
      </c>
      <c r="E25" s="21">
        <v>-154324.33857103001</v>
      </c>
      <c r="F25" s="14">
        <f t="shared" si="0"/>
        <v>730.22519110000576</v>
      </c>
      <c r="G25" s="15">
        <f t="shared" si="1"/>
        <v>-512.75668116999441</v>
      </c>
      <c r="H25" s="14">
        <f t="shared" si="2"/>
        <v>878.27109386219263</v>
      </c>
      <c r="I25" s="14">
        <f t="shared" si="3"/>
        <v>157.44246405469727</v>
      </c>
    </row>
    <row r="26" spans="1:10" x14ac:dyDescent="0.15">
      <c r="A26" s="5" t="s">
        <v>35</v>
      </c>
      <c r="B26" s="20">
        <v>34.606949999999998</v>
      </c>
      <c r="C26" s="21">
        <v>136.58055999999999</v>
      </c>
      <c r="D26" s="22">
        <v>53245.43695743</v>
      </c>
      <c r="E26" s="21">
        <v>-154384.88282892</v>
      </c>
      <c r="F26" s="14">
        <f t="shared" si="0"/>
        <v>811.28500552000332</v>
      </c>
      <c r="G26" s="15">
        <f t="shared" si="1"/>
        <v>-573.30093905999092</v>
      </c>
      <c r="H26" s="14">
        <f t="shared" si="2"/>
        <v>978.33884108037091</v>
      </c>
      <c r="I26" s="14">
        <f t="shared" si="3"/>
        <v>172.36716317841928</v>
      </c>
    </row>
    <row r="27" spans="1:10" x14ac:dyDescent="0.15">
      <c r="A27" s="5" t="s">
        <v>36</v>
      </c>
      <c r="B27" s="20">
        <v>34.606679999999997</v>
      </c>
      <c r="C27" s="21">
        <v>136.58122</v>
      </c>
      <c r="D27" s="22">
        <v>53306.14144639</v>
      </c>
      <c r="E27" s="21">
        <v>-154414.48384278</v>
      </c>
      <c r="F27" s="14">
        <f t="shared" si="0"/>
        <v>871.98949448000349</v>
      </c>
      <c r="G27" s="15">
        <f t="shared" si="1"/>
        <v>-602.9019529199868</v>
      </c>
      <c r="H27" s="14">
        <f t="shared" si="2"/>
        <v>1042.1020736290545</v>
      </c>
      <c r="I27" s="14">
        <f t="shared" si="3"/>
        <v>194.62710873938045</v>
      </c>
    </row>
    <row r="28" spans="1:10" x14ac:dyDescent="0.15">
      <c r="A28" s="5" t="s">
        <v>37</v>
      </c>
      <c r="B28" s="20">
        <v>34.607340000000001</v>
      </c>
      <c r="C28" s="21">
        <v>136.58216999999999</v>
      </c>
      <c r="D28" s="22">
        <v>53392.848539450002</v>
      </c>
      <c r="E28" s="21">
        <v>-154340.77136263001</v>
      </c>
      <c r="F28" s="14">
        <f t="shared" si="0"/>
        <v>958.69658754000557</v>
      </c>
      <c r="G28" s="15">
        <f t="shared" si="1"/>
        <v>-529.18947276999825</v>
      </c>
      <c r="H28" s="14">
        <f t="shared" si="2"/>
        <v>1050.8168764770137</v>
      </c>
      <c r="I28" s="14">
        <f t="shared" si="3"/>
        <v>308.09825894109269</v>
      </c>
      <c r="J28" s="1" t="s">
        <v>274</v>
      </c>
    </row>
    <row r="29" spans="1:10" x14ac:dyDescent="0.15">
      <c r="A29" s="5" t="s">
        <v>38</v>
      </c>
      <c r="B29" s="20">
        <v>34.607860000000002</v>
      </c>
      <c r="C29" s="21">
        <v>136.58171999999999</v>
      </c>
      <c r="D29" s="22">
        <v>53351.244335939999</v>
      </c>
      <c r="E29" s="21">
        <v>-154283.32878164999</v>
      </c>
      <c r="F29" s="14">
        <f t="shared" si="0"/>
        <v>917.09238403000199</v>
      </c>
      <c r="G29" s="15">
        <f t="shared" si="1"/>
        <v>-471.74689178998233</v>
      </c>
      <c r="H29" s="14">
        <f t="shared" si="2"/>
        <v>980.73406573482134</v>
      </c>
      <c r="I29" s="14">
        <f t="shared" si="3"/>
        <v>319.00511448343445</v>
      </c>
    </row>
    <row r="30" spans="1:10" x14ac:dyDescent="0.15">
      <c r="A30" s="5" t="s">
        <v>39</v>
      </c>
      <c r="B30" s="20">
        <v>34.608600000000003</v>
      </c>
      <c r="C30" s="21">
        <v>136.58099000000001</v>
      </c>
      <c r="D30" s="22">
        <v>53283.820318730002</v>
      </c>
      <c r="E30" s="21">
        <v>-154201.63059052001</v>
      </c>
      <c r="F30" s="14">
        <f t="shared" si="0"/>
        <v>849.66836682000576</v>
      </c>
      <c r="G30" s="15">
        <f t="shared" si="1"/>
        <v>-390.04870066000149</v>
      </c>
      <c r="H30" s="14">
        <f t="shared" si="2"/>
        <v>875.24751082808075</v>
      </c>
      <c r="I30" s="14">
        <f t="shared" si="3"/>
        <v>328.6580552038547</v>
      </c>
    </row>
    <row r="31" spans="1:10" x14ac:dyDescent="0.15">
      <c r="A31" s="5" t="s">
        <v>40</v>
      </c>
      <c r="B31" s="20">
        <v>34.609409999999997</v>
      </c>
      <c r="C31" s="21">
        <v>136.58045999999999</v>
      </c>
      <c r="D31" s="22">
        <v>53234.695287030001</v>
      </c>
      <c r="E31" s="21">
        <v>-154112.06167483999</v>
      </c>
      <c r="F31" s="14">
        <f t="shared" si="0"/>
        <v>800.54333512000449</v>
      </c>
      <c r="G31" s="15">
        <f t="shared" si="1"/>
        <v>-300.47978497997974</v>
      </c>
      <c r="H31" s="14">
        <f t="shared" si="2"/>
        <v>777.05751027405677</v>
      </c>
      <c r="I31" s="14">
        <f t="shared" si="3"/>
        <v>356.84640717451367</v>
      </c>
    </row>
    <row r="32" spans="1:10" x14ac:dyDescent="0.15">
      <c r="A32" s="5" t="s">
        <v>41</v>
      </c>
      <c r="B32" s="20">
        <v>34.610190000000003</v>
      </c>
      <c r="C32" s="21">
        <v>136.57961</v>
      </c>
      <c r="D32" s="22">
        <v>53156.242648189997</v>
      </c>
      <c r="E32" s="21">
        <v>-154025.98890937999</v>
      </c>
      <c r="F32" s="14">
        <f t="shared" si="0"/>
        <v>722.09069627999997</v>
      </c>
      <c r="G32" s="15">
        <f t="shared" si="1"/>
        <v>-214.40701951997471</v>
      </c>
      <c r="H32" s="14">
        <f t="shared" si="2"/>
        <v>660.69899446635145</v>
      </c>
      <c r="I32" s="14">
        <f t="shared" si="3"/>
        <v>361.74878352902022</v>
      </c>
    </row>
    <row r="33" spans="1:10" x14ac:dyDescent="0.15">
      <c r="A33" s="5" t="s">
        <v>42</v>
      </c>
      <c r="B33" s="20">
        <v>34.61101</v>
      </c>
      <c r="C33" s="21">
        <v>136.57865000000001</v>
      </c>
      <c r="D33" s="22">
        <v>53067.677840650002</v>
      </c>
      <c r="E33" s="21">
        <v>-153935.53638696001</v>
      </c>
      <c r="F33" s="14">
        <f t="shared" si="0"/>
        <v>633.52588874000503</v>
      </c>
      <c r="G33" s="15">
        <f t="shared" si="1"/>
        <v>-123.95449709999957</v>
      </c>
      <c r="H33" s="14">
        <f t="shared" si="2"/>
        <v>534.11015609054664</v>
      </c>
      <c r="I33" s="14">
        <f t="shared" si="3"/>
        <v>362.55497543966897</v>
      </c>
    </row>
    <row r="34" spans="1:10" x14ac:dyDescent="0.15">
      <c r="A34" s="5" t="s">
        <v>43</v>
      </c>
      <c r="B34" s="20">
        <v>34.612029999999997</v>
      </c>
      <c r="C34" s="21">
        <v>136.57771</v>
      </c>
      <c r="D34" s="22">
        <v>52980.821889400002</v>
      </c>
      <c r="E34" s="21">
        <v>-153822.88763822001</v>
      </c>
      <c r="F34" s="14">
        <f t="shared" si="0"/>
        <v>546.6699374900054</v>
      </c>
      <c r="G34" s="15">
        <f t="shared" si="1"/>
        <v>-11.305748359998688</v>
      </c>
      <c r="H34" s="14">
        <f t="shared" si="2"/>
        <v>392.96409748084841</v>
      </c>
      <c r="I34" s="14">
        <f t="shared" si="3"/>
        <v>380.20396972200109</v>
      </c>
    </row>
    <row r="35" spans="1:10" x14ac:dyDescent="0.15">
      <c r="A35" s="5" t="s">
        <v>44</v>
      </c>
      <c r="B35" s="20">
        <v>34.61289</v>
      </c>
      <c r="C35" s="21">
        <v>136.57624000000001</v>
      </c>
      <c r="D35" s="22">
        <v>52845.46402154</v>
      </c>
      <c r="E35" s="21">
        <v>-153728.26380037001</v>
      </c>
      <c r="F35" s="14">
        <f t="shared" si="0"/>
        <v>411.31206963000295</v>
      </c>
      <c r="G35" s="15">
        <f t="shared" si="1"/>
        <v>83.318089489999693</v>
      </c>
      <c r="H35" s="14">
        <f t="shared" si="2"/>
        <v>230.46417352257987</v>
      </c>
      <c r="I35" s="14">
        <f t="shared" si="3"/>
        <v>350.72180910535661</v>
      </c>
    </row>
    <row r="36" spans="1:10" x14ac:dyDescent="0.15">
      <c r="A36" s="5" t="s">
        <v>45</v>
      </c>
      <c r="B36" s="20">
        <v>34.613900000000001</v>
      </c>
      <c r="C36" s="21">
        <v>136.57478</v>
      </c>
      <c r="D36" s="22">
        <v>52710.931191989999</v>
      </c>
      <c r="E36" s="21">
        <v>-153616.99411211</v>
      </c>
      <c r="F36" s="14">
        <f t="shared" si="0"/>
        <v>276.77924008000264</v>
      </c>
      <c r="G36" s="15">
        <f t="shared" si="1"/>
        <v>194.58777775001363</v>
      </c>
      <c r="H36" s="14">
        <f t="shared" si="2"/>
        <v>56.72575456535364</v>
      </c>
      <c r="I36" s="14">
        <f t="shared" si="3"/>
        <v>333.54660807440945</v>
      </c>
    </row>
    <row r="37" spans="1:10" x14ac:dyDescent="0.15">
      <c r="A37" s="5" t="s">
        <v>46</v>
      </c>
      <c r="B37" s="20">
        <v>34.614780000000003</v>
      </c>
      <c r="C37" s="21">
        <v>136.57644999999999</v>
      </c>
      <c r="D37" s="22">
        <v>52863.524620609998</v>
      </c>
      <c r="E37" s="21">
        <v>-153518.50656983</v>
      </c>
      <c r="F37" s="14">
        <f t="shared" si="0"/>
        <v>429.37266870000167</v>
      </c>
      <c r="G37" s="15">
        <f t="shared" si="1"/>
        <v>293.07532003000961</v>
      </c>
      <c r="H37" s="14">
        <f t="shared" si="2"/>
        <v>94.242654089877931</v>
      </c>
      <c r="I37" s="14">
        <f t="shared" si="3"/>
        <v>511.24588407863939</v>
      </c>
    </row>
    <row r="38" spans="1:10" x14ac:dyDescent="0.15">
      <c r="A38" s="5" t="s">
        <v>47</v>
      </c>
      <c r="B38" s="20">
        <v>34.613959999999999</v>
      </c>
      <c r="C38" s="21">
        <v>136.57769999999999</v>
      </c>
      <c r="D38" s="22">
        <v>52978.678624890003</v>
      </c>
      <c r="E38" s="21">
        <v>-153608.80874114999</v>
      </c>
      <c r="F38" s="14">
        <f t="shared" si="0"/>
        <v>544.52667298000597</v>
      </c>
      <c r="G38" s="15">
        <f t="shared" si="1"/>
        <v>202.77314871002454</v>
      </c>
      <c r="H38" s="14">
        <f t="shared" si="2"/>
        <v>239.44745845339153</v>
      </c>
      <c r="I38" s="14">
        <f t="shared" si="3"/>
        <v>529.42531301843076</v>
      </c>
    </row>
    <row r="39" spans="1:10" x14ac:dyDescent="0.15">
      <c r="A39" s="5" t="s">
        <v>48</v>
      </c>
      <c r="B39" s="20">
        <v>34.612310000000001</v>
      </c>
      <c r="C39" s="21">
        <v>136.57850999999999</v>
      </c>
      <c r="D39" s="22">
        <v>53054.0113127</v>
      </c>
      <c r="E39" s="21">
        <v>-153791.40829868999</v>
      </c>
      <c r="F39" s="14">
        <f t="shared" si="0"/>
        <v>619.85936079000385</v>
      </c>
      <c r="G39" s="15">
        <f t="shared" si="1"/>
        <v>20.173591170023428</v>
      </c>
      <c r="H39" s="14">
        <f t="shared" si="2"/>
        <v>422.14825158165246</v>
      </c>
      <c r="I39" s="14">
        <f t="shared" si="3"/>
        <v>454.33848023939294</v>
      </c>
    </row>
    <row r="40" spans="1:10" x14ac:dyDescent="0.15">
      <c r="A40" s="5" t="s">
        <v>49</v>
      </c>
      <c r="B40" s="20">
        <v>34.610759999999999</v>
      </c>
      <c r="C40" s="21">
        <v>136.57767000000001</v>
      </c>
      <c r="D40" s="22">
        <v>52977.960294789998</v>
      </c>
      <c r="E40" s="21">
        <v>-153963.78263706001</v>
      </c>
      <c r="F40" s="14">
        <f t="shared" si="0"/>
        <v>543.80834288000187</v>
      </c>
      <c r="G40" s="15">
        <f t="shared" si="1"/>
        <v>-152.20074719999684</v>
      </c>
      <c r="H40" s="14">
        <f t="shared" si="2"/>
        <v>490.99209514756376</v>
      </c>
      <c r="I40" s="14">
        <f t="shared" si="3"/>
        <v>278.9611867926015</v>
      </c>
    </row>
    <row r="41" spans="1:10" x14ac:dyDescent="0.15">
      <c r="A41" s="5" t="s">
        <v>50</v>
      </c>
      <c r="B41" s="20">
        <v>34.611989999999999</v>
      </c>
      <c r="C41" s="21">
        <v>136.57611</v>
      </c>
      <c r="D41" s="22">
        <v>52834.112124810003</v>
      </c>
      <c r="E41" s="21">
        <v>-153828.16387185</v>
      </c>
      <c r="F41" s="14">
        <f t="shared" si="0"/>
        <v>399.960172900006</v>
      </c>
      <c r="G41" s="15">
        <f t="shared" si="1"/>
        <v>-16.581981989991618</v>
      </c>
      <c r="H41" s="14">
        <f t="shared" si="2"/>
        <v>293.40515347278171</v>
      </c>
      <c r="I41" s="14">
        <f t="shared" si="3"/>
        <v>272.31694392478136</v>
      </c>
    </row>
    <row r="42" spans="1:10" x14ac:dyDescent="0.15">
      <c r="A42" s="5" t="s">
        <v>51</v>
      </c>
      <c r="B42" s="20">
        <v>34.613010000000003</v>
      </c>
      <c r="C42" s="21">
        <v>136.57386</v>
      </c>
      <c r="D42" s="22">
        <v>52627.122095079998</v>
      </c>
      <c r="E42" s="21">
        <v>-153716.19725664999</v>
      </c>
      <c r="F42" s="14">
        <f t="shared" si="0"/>
        <v>192.97014317000139</v>
      </c>
      <c r="G42" s="15">
        <f t="shared" si="1"/>
        <v>95.384633210022002</v>
      </c>
      <c r="H42" s="14">
        <f t="shared" si="2"/>
        <v>68.151303964262354</v>
      </c>
      <c r="I42" s="14">
        <f t="shared" si="3"/>
        <v>204.18399588516232</v>
      </c>
    </row>
    <row r="43" spans="1:10" x14ac:dyDescent="0.15">
      <c r="A43" s="5" t="s">
        <v>52</v>
      </c>
      <c r="B43" s="20">
        <v>34.609929999999999</v>
      </c>
      <c r="C43" s="21">
        <v>136.57839000000001</v>
      </c>
      <c r="D43" s="22">
        <v>53044.520014130001</v>
      </c>
      <c r="E43" s="21">
        <v>-154055.47148541</v>
      </c>
      <c r="F43" s="14">
        <f t="shared" si="0"/>
        <v>610.3680622200045</v>
      </c>
      <c r="G43" s="15">
        <f t="shared" si="1"/>
        <v>-243.88959554999019</v>
      </c>
      <c r="H43" s="14">
        <f t="shared" si="2"/>
        <v>602.96395749133649</v>
      </c>
      <c r="I43" s="14">
        <f t="shared" si="3"/>
        <v>261.65964947260557</v>
      </c>
    </row>
    <row r="44" spans="1:10" x14ac:dyDescent="0.15">
      <c r="A44" s="5" t="s">
        <v>53</v>
      </c>
      <c r="B44" s="20">
        <v>34.609119999999997</v>
      </c>
      <c r="C44" s="21">
        <v>136.57923</v>
      </c>
      <c r="D44" s="22">
        <v>53122.0738222</v>
      </c>
      <c r="E44" s="21">
        <v>-154144.87818244001</v>
      </c>
      <c r="F44" s="14">
        <f t="shared" si="0"/>
        <v>687.92187029000343</v>
      </c>
      <c r="G44" s="15">
        <f t="shared" si="1"/>
        <v>-333.29629257999477</v>
      </c>
      <c r="H44" s="14">
        <f t="shared" si="2"/>
        <v>721.05683331263162</v>
      </c>
      <c r="I44" s="14">
        <f t="shared" si="3"/>
        <v>253.77147476425637</v>
      </c>
    </row>
    <row r="45" spans="1:10" x14ac:dyDescent="0.15">
      <c r="A45" s="5" t="s">
        <v>54</v>
      </c>
      <c r="B45" s="20">
        <v>34.609540000000003</v>
      </c>
      <c r="C45" s="21">
        <v>136.57975999999999</v>
      </c>
      <c r="D45" s="22">
        <v>53170.41376892</v>
      </c>
      <c r="E45" s="21">
        <v>-154098.01070452001</v>
      </c>
      <c r="F45" s="14">
        <f t="shared" si="0"/>
        <v>736.26181701000314</v>
      </c>
      <c r="G45" s="15">
        <f t="shared" si="1"/>
        <v>-286.42881466000108</v>
      </c>
      <c r="H45" s="14">
        <f t="shared" si="2"/>
        <v>721.81688306793069</v>
      </c>
      <c r="I45" s="14">
        <f t="shared" si="3"/>
        <v>321.09705132950364</v>
      </c>
      <c r="J45" s="1" t="s">
        <v>275</v>
      </c>
    </row>
    <row r="46" spans="1:10" x14ac:dyDescent="0.15">
      <c r="A46" s="5" t="s">
        <v>55</v>
      </c>
      <c r="B46" s="20">
        <v>34.608420000000002</v>
      </c>
      <c r="C46" s="21">
        <v>136.57993999999999</v>
      </c>
      <c r="D46" s="22">
        <v>53187.63621058</v>
      </c>
      <c r="E46" s="21">
        <v>-154222.15110792001</v>
      </c>
      <c r="F46" s="14">
        <f t="shared" si="0"/>
        <v>753.48425867000333</v>
      </c>
      <c r="G46" s="15">
        <f t="shared" si="1"/>
        <v>-410.56921806000173</v>
      </c>
      <c r="H46" s="14">
        <f t="shared" si="2"/>
        <v>822.09035121108684</v>
      </c>
      <c r="I46" s="14">
        <f t="shared" si="3"/>
        <v>245.91271892181101</v>
      </c>
    </row>
    <row r="47" spans="1:10" x14ac:dyDescent="0.15">
      <c r="A47" s="5" t="s">
        <v>56</v>
      </c>
      <c r="B47" s="20">
        <v>34.60772</v>
      </c>
      <c r="C47" s="21">
        <v>136.58064999999999</v>
      </c>
      <c r="D47" s="22">
        <v>53253.199687059998</v>
      </c>
      <c r="E47" s="21">
        <v>-154299.42357317</v>
      </c>
      <c r="F47" s="14">
        <f t="shared" si="0"/>
        <v>819.04773515000124</v>
      </c>
      <c r="G47" s="15">
        <f t="shared" si="1"/>
        <v>-487.84168330999091</v>
      </c>
      <c r="H47" s="14">
        <f t="shared" si="2"/>
        <v>923.12430850479575</v>
      </c>
      <c r="I47" s="14">
        <f t="shared" si="3"/>
        <v>238.05505975848263</v>
      </c>
    </row>
    <row r="48" spans="1:10" x14ac:dyDescent="0.15">
      <c r="A48" s="5" t="s">
        <v>57</v>
      </c>
      <c r="B48" s="20">
        <v>34.607280000000003</v>
      </c>
      <c r="C48" s="21">
        <v>136.58125000000001</v>
      </c>
      <c r="D48" s="22">
        <v>53308.509430159997</v>
      </c>
      <c r="E48" s="21">
        <v>-154347.91338206001</v>
      </c>
      <c r="F48" s="14">
        <f t="shared" si="0"/>
        <v>874.35747824999999</v>
      </c>
      <c r="G48" s="15">
        <f t="shared" si="1"/>
        <v>-536.33149219999905</v>
      </c>
      <c r="H48" s="14">
        <f t="shared" si="2"/>
        <v>996.50089733477819</v>
      </c>
      <c r="I48" s="14">
        <f t="shared" si="3"/>
        <v>243.1839445937145</v>
      </c>
    </row>
    <row r="49" spans="1:10" x14ac:dyDescent="0.15">
      <c r="A49" s="5" t="s">
        <v>58</v>
      </c>
      <c r="B49" s="20">
        <v>34.606270000000002</v>
      </c>
      <c r="C49" s="21">
        <v>136.57997</v>
      </c>
      <c r="D49" s="22">
        <v>53191.758724849999</v>
      </c>
      <c r="E49" s="21">
        <v>-154460.62262891</v>
      </c>
      <c r="F49" s="14">
        <f t="shared" si="0"/>
        <v>757.60677294000197</v>
      </c>
      <c r="G49" s="15">
        <f t="shared" si="1"/>
        <v>-649.0407390499895</v>
      </c>
      <c r="H49" s="14">
        <f t="shared" si="2"/>
        <v>994.32074182541419</v>
      </c>
      <c r="I49" s="14">
        <f t="shared" si="3"/>
        <v>80.920737310519485</v>
      </c>
    </row>
    <row r="50" spans="1:10" x14ac:dyDescent="0.15">
      <c r="A50" s="5" t="s">
        <v>59</v>
      </c>
      <c r="B50" s="20">
        <v>34.60745</v>
      </c>
      <c r="C50" s="21">
        <v>136.57854</v>
      </c>
      <c r="D50" s="22">
        <v>53059.854493250001</v>
      </c>
      <c r="E50" s="21">
        <v>-154330.48500327001</v>
      </c>
      <c r="F50" s="14">
        <f t="shared" si="0"/>
        <v>625.70254134000425</v>
      </c>
      <c r="G50" s="15">
        <f t="shared" si="1"/>
        <v>-518.90311340999324</v>
      </c>
      <c r="H50" s="14">
        <f t="shared" si="2"/>
        <v>809.03599978076204</v>
      </c>
      <c r="I50" s="14">
        <f t="shared" si="3"/>
        <v>78.897797210485123</v>
      </c>
    </row>
    <row r="51" spans="1:10" x14ac:dyDescent="0.15">
      <c r="A51" s="5" t="s">
        <v>60</v>
      </c>
      <c r="B51" s="20">
        <v>34.608139999999999</v>
      </c>
      <c r="C51" s="21">
        <v>136.57764</v>
      </c>
      <c r="D51" s="22">
        <v>52976.873188149999</v>
      </c>
      <c r="E51" s="21">
        <v>-154254.42023091001</v>
      </c>
      <c r="F51" s="14">
        <f t="shared" si="0"/>
        <v>542.72123624000233</v>
      </c>
      <c r="G51" s="15">
        <f t="shared" si="1"/>
        <v>-442.83834104999551</v>
      </c>
      <c r="H51" s="14">
        <f t="shared" si="2"/>
        <v>696.59484402049407</v>
      </c>
      <c r="I51" s="14">
        <f t="shared" si="3"/>
        <v>73.537472446720074</v>
      </c>
    </row>
    <row r="52" spans="1:10" x14ac:dyDescent="0.15">
      <c r="A52" s="5" t="s">
        <v>61</v>
      </c>
      <c r="B52" s="20">
        <v>34.608870000000003</v>
      </c>
      <c r="C52" s="21">
        <v>136.57685000000001</v>
      </c>
      <c r="D52" s="22">
        <v>52903.95629876</v>
      </c>
      <c r="E52" s="21">
        <v>-154173.86006317</v>
      </c>
      <c r="F52" s="14">
        <f t="shared" si="0"/>
        <v>469.80434685000364</v>
      </c>
      <c r="G52" s="15">
        <f t="shared" si="1"/>
        <v>-362.27817330998369</v>
      </c>
      <c r="H52" s="14">
        <f t="shared" si="2"/>
        <v>588.04855293477999</v>
      </c>
      <c r="I52" s="14">
        <f t="shared" si="3"/>
        <v>78.488843584858046</v>
      </c>
    </row>
    <row r="53" spans="1:10" x14ac:dyDescent="0.15">
      <c r="A53" s="5" t="s">
        <v>62</v>
      </c>
      <c r="B53" s="20">
        <v>34.609789999999997</v>
      </c>
      <c r="C53" s="21">
        <v>136.57616999999999</v>
      </c>
      <c r="D53" s="22">
        <v>52841.008623659996</v>
      </c>
      <c r="E53" s="21">
        <v>-154072.16608046001</v>
      </c>
      <c r="F53" s="14">
        <f t="shared" si="0"/>
        <v>406.8566717499998</v>
      </c>
      <c r="G53" s="15">
        <f t="shared" si="1"/>
        <v>-260.58419059999869</v>
      </c>
      <c r="H53" s="14">
        <f t="shared" si="2"/>
        <v>471.51592306026066</v>
      </c>
      <c r="I53" s="14">
        <f t="shared" si="3"/>
        <v>105.40021840002942</v>
      </c>
    </row>
    <row r="54" spans="1:10" x14ac:dyDescent="0.15">
      <c r="A54" s="5" t="s">
        <v>63</v>
      </c>
      <c r="B54" s="20">
        <v>34.610590000000002</v>
      </c>
      <c r="C54" s="21">
        <v>136.57508999999999</v>
      </c>
      <c r="D54" s="22">
        <v>52741.45384948</v>
      </c>
      <c r="E54" s="21">
        <v>-153983.99181658</v>
      </c>
      <c r="F54" s="14">
        <f t="shared" si="0"/>
        <v>307.30189757000335</v>
      </c>
      <c r="G54" s="15">
        <f t="shared" si="1"/>
        <v>-172.40992671999265</v>
      </c>
      <c r="H54" s="14">
        <f t="shared" si="2"/>
        <v>338.80620968539887</v>
      </c>
      <c r="I54" s="14">
        <f t="shared" si="3"/>
        <v>96.798715695672286</v>
      </c>
    </row>
    <row r="55" spans="1:10" x14ac:dyDescent="0.15">
      <c r="A55" s="5" t="s">
        <v>64</v>
      </c>
      <c r="B55" s="20">
        <v>34.611530000000002</v>
      </c>
      <c r="C55" s="21">
        <v>136.57697999999999</v>
      </c>
      <c r="D55" s="22">
        <v>52914.191249930002</v>
      </c>
      <c r="E55" s="21">
        <v>-153878.73303972001</v>
      </c>
      <c r="F55" s="14">
        <f t="shared" si="0"/>
        <v>480.03929802000494</v>
      </c>
      <c r="G55" s="15">
        <f t="shared" si="1"/>
        <v>-67.151149860001169</v>
      </c>
      <c r="H55" s="14">
        <f t="shared" si="2"/>
        <v>385.69950321651407</v>
      </c>
      <c r="I55" s="14">
        <f t="shared" si="3"/>
        <v>293.56923849339819</v>
      </c>
    </row>
    <row r="56" spans="1:10" x14ac:dyDescent="0.15">
      <c r="A56" s="5" t="s">
        <v>65</v>
      </c>
      <c r="B56" s="20">
        <v>34.612850000000002</v>
      </c>
      <c r="C56" s="21">
        <v>136.57505</v>
      </c>
      <c r="D56" s="22">
        <v>52736.356216250002</v>
      </c>
      <c r="E56" s="21">
        <v>-153733.32361287001</v>
      </c>
      <c r="F56" s="14">
        <f t="shared" si="0"/>
        <v>302.20426434000547</v>
      </c>
      <c r="G56" s="15">
        <f t="shared" si="1"/>
        <v>78.258276990003651</v>
      </c>
      <c r="H56" s="14">
        <f t="shared" si="2"/>
        <v>157.22889432925834</v>
      </c>
      <c r="I56" s="14">
        <f t="shared" si="3"/>
        <v>269.68657751309564</v>
      </c>
    </row>
    <row r="57" spans="1:10" x14ac:dyDescent="0.15">
      <c r="A57" s="5" t="s">
        <v>66</v>
      </c>
      <c r="B57" s="20">
        <v>34.613889999999998</v>
      </c>
      <c r="C57" s="21">
        <v>136.57632000000001</v>
      </c>
      <c r="D57" s="22">
        <v>52852.166891089997</v>
      </c>
      <c r="E57" s="21">
        <v>-153617.29745546999</v>
      </c>
      <c r="F57" s="14">
        <f t="shared" si="0"/>
        <v>418.01493918000051</v>
      </c>
      <c r="G57" s="15">
        <f t="shared" si="1"/>
        <v>194.28443439002149</v>
      </c>
      <c r="H57" s="14">
        <f t="shared" si="2"/>
        <v>156.39194563739139</v>
      </c>
      <c r="I57" s="14">
        <f t="shared" si="3"/>
        <v>433.61790802924793</v>
      </c>
      <c r="J57" s="1" t="s">
        <v>276</v>
      </c>
    </row>
    <row r="58" spans="1:10" x14ac:dyDescent="0.15">
      <c r="A58" s="5" t="s">
        <v>67</v>
      </c>
      <c r="B58" s="20">
        <v>34.613100000000003</v>
      </c>
      <c r="C58" s="21">
        <v>136.57740000000001</v>
      </c>
      <c r="D58" s="22">
        <v>52951.712528030002</v>
      </c>
      <c r="E58" s="21">
        <v>-153704.36129676001</v>
      </c>
      <c r="F58" s="14">
        <f t="shared" si="0"/>
        <v>517.56057612000586</v>
      </c>
      <c r="G58" s="15">
        <f t="shared" si="1"/>
        <v>107.22059310000623</v>
      </c>
      <c r="H58" s="14">
        <f t="shared" si="2"/>
        <v>288.30676562988793</v>
      </c>
      <c r="I58" s="14">
        <f t="shared" si="3"/>
        <v>442.99482438333564</v>
      </c>
    </row>
    <row r="59" spans="1:10" x14ac:dyDescent="0.15">
      <c r="A59" s="5" t="s">
        <v>68</v>
      </c>
      <c r="B59" s="20">
        <v>34.611080000000001</v>
      </c>
      <c r="C59" s="21">
        <v>136.57346999999999</v>
      </c>
      <c r="D59" s="22">
        <v>52592.573001910001</v>
      </c>
      <c r="E59" s="21">
        <v>-153930.48473736001</v>
      </c>
      <c r="F59" s="14">
        <f t="shared" si="0"/>
        <v>158.42105000000447</v>
      </c>
      <c r="G59" s="15">
        <f t="shared" si="1"/>
        <v>-118.9028474999941</v>
      </c>
      <c r="H59" s="14">
        <f t="shared" si="2"/>
        <v>195.97920708264348</v>
      </c>
      <c r="I59" s="14">
        <f t="shared" si="3"/>
        <v>28.762242923129634</v>
      </c>
    </row>
    <row r="60" spans="1:10" x14ac:dyDescent="0.15">
      <c r="A60" s="5" t="s">
        <v>69</v>
      </c>
      <c r="B60" s="20">
        <v>34.611669999999997</v>
      </c>
      <c r="C60" s="21">
        <v>136.57235</v>
      </c>
      <c r="D60" s="22">
        <v>52489.485930119998</v>
      </c>
      <c r="E60" s="21">
        <v>-153865.62276214</v>
      </c>
      <c r="F60" s="14">
        <f t="shared" si="0"/>
        <v>55.333978210001078</v>
      </c>
      <c r="G60" s="15">
        <f t="shared" si="1"/>
        <v>-54.040872279991163</v>
      </c>
      <c r="H60" s="14">
        <f t="shared" si="2"/>
        <v>77.335205761180362</v>
      </c>
      <c r="I60" s="14">
        <f t="shared" si="3"/>
        <v>1.2373242109835019</v>
      </c>
    </row>
    <row r="61" spans="1:10" x14ac:dyDescent="0.15">
      <c r="A61" s="5" t="s">
        <v>70</v>
      </c>
      <c r="B61" s="20">
        <v>34.610489999999999</v>
      </c>
      <c r="C61" s="21">
        <v>136.57133999999999</v>
      </c>
      <c r="D61" s="22">
        <v>52397.600412139996</v>
      </c>
      <c r="E61" s="21">
        <v>-153997.03862365999</v>
      </c>
      <c r="F61" s="14">
        <f t="shared" si="0"/>
        <v>-36.55153977000009</v>
      </c>
      <c r="G61" s="15">
        <f t="shared" si="1"/>
        <v>-185.45673379997606</v>
      </c>
      <c r="H61" s="14">
        <f t="shared" si="2"/>
        <v>105.94651289077709</v>
      </c>
      <c r="I61" s="14">
        <f t="shared" si="3"/>
        <v>-156.54249128462689</v>
      </c>
    </row>
    <row r="62" spans="1:10" x14ac:dyDescent="0.15">
      <c r="A62" s="5" t="s">
        <v>71</v>
      </c>
      <c r="B62" s="20">
        <v>34.609909999999999</v>
      </c>
      <c r="C62" s="21">
        <v>136.57083</v>
      </c>
      <c r="D62" s="22">
        <v>52351.191828039999</v>
      </c>
      <c r="E62" s="21">
        <v>-154061.63954269001</v>
      </c>
      <c r="F62" s="14">
        <f t="shared" si="0"/>
        <v>-82.960123869997915</v>
      </c>
      <c r="G62" s="15">
        <f t="shared" si="1"/>
        <v>-250.05765283000073</v>
      </c>
      <c r="H62" s="14">
        <f t="shared" si="2"/>
        <v>119.13811922580972</v>
      </c>
      <c r="I62" s="14">
        <f t="shared" si="3"/>
        <v>-234.9836599398165</v>
      </c>
    </row>
    <row r="63" spans="1:10" x14ac:dyDescent="0.15">
      <c r="A63" s="5" t="s">
        <v>72</v>
      </c>
      <c r="B63" s="20">
        <v>34.609819999999999</v>
      </c>
      <c r="C63" s="21">
        <v>136.57315</v>
      </c>
      <c r="D63" s="22">
        <v>52564.019800690003</v>
      </c>
      <c r="E63" s="21">
        <v>-154070.41622317999</v>
      </c>
      <c r="F63" s="14">
        <f t="shared" si="0"/>
        <v>129.86784878000617</v>
      </c>
      <c r="G63" s="15">
        <f t="shared" si="1"/>
        <v>-258.83433331997367</v>
      </c>
      <c r="H63" s="14">
        <f t="shared" si="2"/>
        <v>275.23237175490749</v>
      </c>
      <c r="I63" s="14">
        <f t="shared" si="3"/>
        <v>-90.044498944189741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Normal="100" workbookViewId="0">
      <pane xSplit="1" ySplit="1" topLeftCell="B39" activePane="bottomRight" state="frozen"/>
      <selection pane="topRight" activeCell="B1" sqref="B1"/>
      <selection pane="bottomLeft" activeCell="A2" sqref="A2"/>
      <selection pane="bottomRight" activeCell="F63" sqref="F63"/>
    </sheetView>
  </sheetViews>
  <sheetFormatPr defaultRowHeight="15" x14ac:dyDescent="0.15"/>
  <cols>
    <col min="1" max="1" width="9" style="1"/>
    <col min="2" max="5" width="9" style="4"/>
    <col min="6" max="6" width="10.125" style="4" customWidth="1"/>
    <col min="7" max="7" width="10.5" style="4" customWidth="1"/>
    <col min="8" max="8" width="9" style="1" customWidth="1"/>
    <col min="9" max="9" width="11.5" style="1" customWidth="1"/>
    <col min="10" max="10" width="12" style="1" customWidth="1"/>
    <col min="11" max="11" width="11" style="1" customWidth="1"/>
    <col min="12" max="12" width="11.625" style="1" customWidth="1"/>
    <col min="13" max="13" width="9.5" style="1" customWidth="1"/>
    <col min="14" max="14" width="12.625" style="25" customWidth="1"/>
    <col min="15" max="15" width="11.125" style="25" customWidth="1"/>
    <col min="16" max="16384" width="9" style="1"/>
  </cols>
  <sheetData>
    <row r="1" spans="1:15" s="2" customFormat="1" ht="15.75" thickBot="1" x14ac:dyDescent="0.2">
      <c r="A1" s="2" t="s">
        <v>5</v>
      </c>
      <c r="B1" s="13" t="s">
        <v>6</v>
      </c>
      <c r="C1" s="13" t="s">
        <v>7</v>
      </c>
      <c r="D1" s="13" t="s">
        <v>8</v>
      </c>
      <c r="E1" s="13"/>
      <c r="F1" s="13" t="s">
        <v>29</v>
      </c>
      <c r="G1" s="13" t="s">
        <v>30</v>
      </c>
      <c r="H1" s="2" t="s">
        <v>195</v>
      </c>
      <c r="I1" s="23" t="s">
        <v>31</v>
      </c>
      <c r="J1" s="2" t="s">
        <v>196</v>
      </c>
      <c r="K1" s="2" t="s">
        <v>197</v>
      </c>
      <c r="L1" s="2" t="s">
        <v>198</v>
      </c>
      <c r="M1" s="23" t="s">
        <v>199</v>
      </c>
      <c r="N1" s="24" t="s">
        <v>200</v>
      </c>
      <c r="O1" s="24" t="s">
        <v>201</v>
      </c>
    </row>
    <row r="2" spans="1:15" ht="15.75" thickTop="1" x14ac:dyDescent="0.15">
      <c r="A2" s="3" t="s">
        <v>9</v>
      </c>
      <c r="B2" s="4">
        <v>34.22</v>
      </c>
      <c r="C2" s="4">
        <v>32.43</v>
      </c>
      <c r="D2" s="4">
        <v>31.18</v>
      </c>
      <c r="F2" s="4">
        <f>100*(B2-C2)/B2</f>
        <v>5.2308591466978349</v>
      </c>
      <c r="G2" s="4">
        <f>100*(C2-D2)/B2</f>
        <v>3.6528345996493279</v>
      </c>
      <c r="H2" s="4">
        <f>100-F2-G2</f>
        <v>91.116306253652837</v>
      </c>
      <c r="J2" s="1">
        <v>5.2308589999999997</v>
      </c>
      <c r="K2" s="1">
        <v>3.6528350000000001</v>
      </c>
      <c r="L2" s="1">
        <v>91.116299999999995</v>
      </c>
      <c r="N2" s="25">
        <f>LOG10(J2/L2)</f>
        <v>-1.2410230622453298</v>
      </c>
      <c r="O2" s="25">
        <f>LOG10(K2/L2)</f>
        <v>-1.3969660204388386</v>
      </c>
    </row>
    <row r="3" spans="1:15" x14ac:dyDescent="0.15">
      <c r="A3" s="3" t="s">
        <v>10</v>
      </c>
      <c r="B3" s="4">
        <v>38.57</v>
      </c>
      <c r="C3" s="4">
        <v>37.020000000000003</v>
      </c>
      <c r="D3" s="4">
        <v>35.22</v>
      </c>
      <c r="F3" s="4">
        <f t="shared" ref="F3:F41" si="0">100*(B3-C3)/B3</f>
        <v>4.0186673580502905</v>
      </c>
      <c r="G3" s="4">
        <f t="shared" ref="G3:G41" si="1">100*(C3-D3)/B3</f>
        <v>4.6668395125745512</v>
      </c>
      <c r="H3" s="4">
        <f t="shared" ref="H3:H41" si="2">100-F3-G3</f>
        <v>91.314493129375151</v>
      </c>
      <c r="J3" s="1">
        <v>4.0186669999999998</v>
      </c>
      <c r="K3" s="1">
        <v>4.6668399999999997</v>
      </c>
      <c r="L3" s="1">
        <v>91.314499999999995</v>
      </c>
      <c r="N3" s="25">
        <f t="shared" ref="N3:N61" si="3">LOG10(J3/L3)</f>
        <v>-1.3564577248321033</v>
      </c>
      <c r="O3" s="25">
        <f t="shared" ref="O3:O61" si="4">LOG10(K3/L3)</f>
        <v>-1.2915168338452061</v>
      </c>
    </row>
    <row r="4" spans="1:15" x14ac:dyDescent="0.15">
      <c r="A4" s="3" t="s">
        <v>11</v>
      </c>
      <c r="B4" s="4">
        <v>83.6</v>
      </c>
      <c r="C4" s="4">
        <v>80.709999999999994</v>
      </c>
      <c r="D4" s="4">
        <v>74.430000000000007</v>
      </c>
      <c r="F4" s="4">
        <f t="shared" si="0"/>
        <v>3.4569377990430632</v>
      </c>
      <c r="G4" s="4">
        <f t="shared" si="1"/>
        <v>7.5119617224880226</v>
      </c>
      <c r="H4" s="4">
        <f t="shared" si="2"/>
        <v>89.031100478468915</v>
      </c>
      <c r="J4" s="1">
        <v>3.4569380000000001</v>
      </c>
      <c r="K4" s="1">
        <v>7.5119619999999996</v>
      </c>
      <c r="L4" s="1">
        <v>89.031099999999995</v>
      </c>
      <c r="N4" s="25">
        <f t="shared" si="3"/>
        <v>-1.4108501486551646</v>
      </c>
      <c r="O4" s="25">
        <f t="shared" si="4"/>
        <v>-1.0737883568767004</v>
      </c>
    </row>
    <row r="5" spans="1:15" x14ac:dyDescent="0.15">
      <c r="A5" s="3" t="s">
        <v>12</v>
      </c>
      <c r="B5" s="4">
        <v>91.93</v>
      </c>
      <c r="C5" s="4">
        <v>88.54</v>
      </c>
      <c r="D5" s="4">
        <v>67.5</v>
      </c>
      <c r="F5" s="4">
        <f t="shared" si="0"/>
        <v>3.6875883824649192</v>
      </c>
      <c r="G5" s="4">
        <f t="shared" si="1"/>
        <v>22.886979223322097</v>
      </c>
      <c r="H5" s="4">
        <f t="shared" si="2"/>
        <v>73.425432394212976</v>
      </c>
      <c r="J5" s="1">
        <v>3.6875879999999999</v>
      </c>
      <c r="K5" s="1">
        <v>22.886980000000001</v>
      </c>
      <c r="L5" s="1">
        <v>73.425430000000006</v>
      </c>
      <c r="N5" s="25">
        <f t="shared" si="3"/>
        <v>-1.2991041055103678</v>
      </c>
      <c r="O5" s="25">
        <f t="shared" si="4"/>
        <v>-0.50625800845016633</v>
      </c>
    </row>
    <row r="6" spans="1:15" x14ac:dyDescent="0.15">
      <c r="A6" s="3" t="s">
        <v>13</v>
      </c>
      <c r="B6" s="4">
        <v>63.85</v>
      </c>
      <c r="C6" s="4">
        <v>61.5</v>
      </c>
      <c r="D6" s="4">
        <v>61.5</v>
      </c>
      <c r="F6" s="4">
        <f t="shared" si="0"/>
        <v>3.6805011746280365</v>
      </c>
      <c r="G6" s="4">
        <f t="shared" si="1"/>
        <v>0</v>
      </c>
      <c r="H6" s="4">
        <f t="shared" si="2"/>
        <v>96.319498825371966</v>
      </c>
      <c r="J6" s="1">
        <v>3.6801699999999999</v>
      </c>
      <c r="K6" s="1">
        <v>8.9894910000000005E-3</v>
      </c>
      <c r="L6" s="1">
        <v>96.310839999999999</v>
      </c>
      <c r="N6" s="25">
        <f t="shared" si="3"/>
        <v>-1.4178072899618532</v>
      </c>
      <c r="O6" s="25">
        <f t="shared" si="4"/>
        <v>-4.0299400687386138</v>
      </c>
    </row>
    <row r="7" spans="1:15" x14ac:dyDescent="0.15">
      <c r="A7" s="3" t="s">
        <v>14</v>
      </c>
      <c r="B7" s="4">
        <v>55.81</v>
      </c>
      <c r="C7" s="4">
        <v>53.44</v>
      </c>
      <c r="D7" s="4">
        <v>51.29</v>
      </c>
      <c r="F7" s="4">
        <f t="shared" si="0"/>
        <v>4.2465507973481538</v>
      </c>
      <c r="G7" s="4">
        <f t="shared" si="1"/>
        <v>3.8523562085647707</v>
      </c>
      <c r="H7" s="4">
        <f t="shared" si="2"/>
        <v>91.90109299408708</v>
      </c>
      <c r="J7" s="1">
        <v>4.2465510000000002</v>
      </c>
      <c r="K7" s="1">
        <v>3.8523559999999999</v>
      </c>
      <c r="L7" s="1">
        <v>91.9011</v>
      </c>
      <c r="N7" s="25">
        <f t="shared" si="3"/>
        <v>-1.3352843654381077</v>
      </c>
      <c r="O7" s="25">
        <f t="shared" si="4"/>
        <v>-1.3775942957703</v>
      </c>
    </row>
    <row r="8" spans="1:15" x14ac:dyDescent="0.15">
      <c r="A8" s="3" t="s">
        <v>15</v>
      </c>
      <c r="B8" s="4">
        <v>63.41</v>
      </c>
      <c r="C8" s="4">
        <v>62.44</v>
      </c>
      <c r="D8" s="4">
        <v>61.26</v>
      </c>
      <c r="F8" s="4">
        <f t="shared" si="0"/>
        <v>1.529727172370287</v>
      </c>
      <c r="G8" s="4">
        <f t="shared" si="1"/>
        <v>1.8609052199968457</v>
      </c>
      <c r="H8" s="4">
        <f t="shared" si="2"/>
        <v>96.609367607632862</v>
      </c>
      <c r="J8" s="1">
        <v>1.5297270000000001</v>
      </c>
      <c r="K8" s="1">
        <v>1.860905</v>
      </c>
      <c r="L8" s="1">
        <v>96.609369999999998</v>
      </c>
      <c r="N8" s="25">
        <f t="shared" si="3"/>
        <v>-1.8004053178953592</v>
      </c>
      <c r="O8" s="25">
        <f t="shared" si="4"/>
        <v>-1.7152950472614386</v>
      </c>
    </row>
    <row r="9" spans="1:15" x14ac:dyDescent="0.15">
      <c r="A9" s="3" t="s">
        <v>16</v>
      </c>
      <c r="B9" s="4">
        <v>51.32</v>
      </c>
      <c r="C9" s="4">
        <v>50.85</v>
      </c>
      <c r="D9" s="4">
        <v>49.21</v>
      </c>
      <c r="F9" s="4">
        <f t="shared" si="0"/>
        <v>0.91582229150428462</v>
      </c>
      <c r="G9" s="4">
        <f t="shared" si="1"/>
        <v>3.1956352299298532</v>
      </c>
      <c r="H9" s="4">
        <f t="shared" si="2"/>
        <v>95.888542478565867</v>
      </c>
      <c r="J9" s="1">
        <v>0.91582229999999998</v>
      </c>
      <c r="K9" s="1">
        <v>3.1956349999999998</v>
      </c>
      <c r="L9" s="1">
        <v>95.888540000000006</v>
      </c>
      <c r="N9" s="25">
        <f t="shared" si="3"/>
        <v>-2.0199554918437692</v>
      </c>
      <c r="O9" s="25">
        <f t="shared" si="4"/>
        <v>-1.477209537008582</v>
      </c>
    </row>
    <row r="10" spans="1:15" x14ac:dyDescent="0.15">
      <c r="A10" s="3" t="s">
        <v>17</v>
      </c>
      <c r="B10" s="4">
        <v>59.96</v>
      </c>
      <c r="C10" s="4">
        <v>59.26</v>
      </c>
      <c r="D10" s="4">
        <v>54.18</v>
      </c>
      <c r="F10" s="4">
        <f t="shared" si="0"/>
        <v>1.1674449633088773</v>
      </c>
      <c r="G10" s="4">
        <f t="shared" si="1"/>
        <v>8.4723148765843863</v>
      </c>
      <c r="H10" s="4">
        <f t="shared" si="2"/>
        <v>90.360240160106727</v>
      </c>
      <c r="J10" s="1">
        <v>1.1674450000000001</v>
      </c>
      <c r="K10" s="1">
        <v>8.472315</v>
      </c>
      <c r="L10" s="1">
        <v>90.360240000000005</v>
      </c>
      <c r="N10" s="25">
        <f t="shared" si="3"/>
        <v>-1.8887409462641236</v>
      </c>
      <c r="O10" s="25">
        <f t="shared" si="4"/>
        <v>-1.0279752813173793</v>
      </c>
    </row>
    <row r="11" spans="1:15" x14ac:dyDescent="0.15">
      <c r="A11" s="3" t="s">
        <v>18</v>
      </c>
      <c r="B11" s="4">
        <v>69.53</v>
      </c>
      <c r="C11" s="4">
        <v>67.61</v>
      </c>
      <c r="D11" s="4">
        <v>64.02</v>
      </c>
      <c r="F11" s="4">
        <f t="shared" si="0"/>
        <v>2.7613979577160963</v>
      </c>
      <c r="G11" s="4">
        <f t="shared" si="1"/>
        <v>5.1632388896879089</v>
      </c>
      <c r="H11" s="4">
        <f t="shared" si="2"/>
        <v>92.075363152595997</v>
      </c>
      <c r="J11" s="1">
        <v>2.7613979999999998</v>
      </c>
      <c r="K11" s="1">
        <v>5.1632389999999999</v>
      </c>
      <c r="L11" s="1">
        <v>92.075360000000003</v>
      </c>
      <c r="N11" s="25">
        <f t="shared" si="3"/>
        <v>-1.5230144195844904</v>
      </c>
      <c r="O11" s="25">
        <f t="shared" si="4"/>
        <v>-1.2512211970811959</v>
      </c>
    </row>
    <row r="12" spans="1:15" x14ac:dyDescent="0.15">
      <c r="A12" s="3" t="s">
        <v>19</v>
      </c>
      <c r="B12" s="4">
        <v>63.83</v>
      </c>
      <c r="C12" s="4">
        <v>63.24</v>
      </c>
      <c r="D12" s="4">
        <v>53.45</v>
      </c>
      <c r="F12" s="4">
        <f t="shared" si="0"/>
        <v>0.92433025223248677</v>
      </c>
      <c r="G12" s="4">
        <f t="shared" si="1"/>
        <v>15.337615541281528</v>
      </c>
      <c r="H12" s="4">
        <f t="shared" si="2"/>
        <v>83.738054206485984</v>
      </c>
      <c r="J12" s="1">
        <v>0.92433030000000005</v>
      </c>
      <c r="K12" s="1">
        <v>15.337619999999999</v>
      </c>
      <c r="L12" s="1">
        <v>83.738050000000001</v>
      </c>
      <c r="N12" s="25">
        <f t="shared" si="3"/>
        <v>-1.9570956536429074</v>
      </c>
      <c r="O12" s="25">
        <f t="shared" si="4"/>
        <v>-0.73716486967389627</v>
      </c>
    </row>
    <row r="13" spans="1:15" x14ac:dyDescent="0.15">
      <c r="A13" s="3" t="s">
        <v>20</v>
      </c>
      <c r="B13" s="4">
        <v>80.2</v>
      </c>
      <c r="C13" s="4">
        <v>79.16</v>
      </c>
      <c r="D13" s="4">
        <v>47.82</v>
      </c>
      <c r="F13" s="4">
        <f t="shared" si="0"/>
        <v>1.2967581047381624</v>
      </c>
      <c r="G13" s="4">
        <f t="shared" si="1"/>
        <v>39.077306733167077</v>
      </c>
      <c r="H13" s="4">
        <f t="shared" si="2"/>
        <v>59.625935162094763</v>
      </c>
      <c r="J13" s="1">
        <v>1.2967580000000001</v>
      </c>
      <c r="K13" s="1">
        <v>39.077309999999997</v>
      </c>
      <c r="L13" s="1">
        <v>59.62594</v>
      </c>
      <c r="N13" s="25">
        <f t="shared" si="3"/>
        <v>-1.6625763027962184</v>
      </c>
      <c r="O13" s="25">
        <f t="shared" si="4"/>
        <v>-0.18351057857811034</v>
      </c>
    </row>
    <row r="14" spans="1:15" x14ac:dyDescent="0.15">
      <c r="A14" s="3" t="s">
        <v>21</v>
      </c>
      <c r="B14" s="4">
        <v>72.680000000000007</v>
      </c>
      <c r="C14" s="4">
        <v>72.05</v>
      </c>
      <c r="D14" s="4">
        <v>58.88</v>
      </c>
      <c r="F14" s="4">
        <f t="shared" si="0"/>
        <v>0.86681342872868683</v>
      </c>
      <c r="G14" s="4">
        <f t="shared" si="1"/>
        <v>18.120528343423217</v>
      </c>
      <c r="H14" s="4">
        <f t="shared" si="2"/>
        <v>81.012658227848092</v>
      </c>
      <c r="J14" s="1">
        <v>0.86681339999999996</v>
      </c>
      <c r="K14" s="1">
        <v>18.120529999999999</v>
      </c>
      <c r="L14" s="1">
        <v>81.012659999999997</v>
      </c>
      <c r="N14" s="25">
        <f t="shared" si="3"/>
        <v>-1.9706272757698127</v>
      </c>
      <c r="O14" s="25">
        <f t="shared" si="4"/>
        <v>-0.65038199616469672</v>
      </c>
    </row>
    <row r="15" spans="1:15" x14ac:dyDescent="0.15">
      <c r="A15" s="3" t="s">
        <v>22</v>
      </c>
      <c r="B15" s="4">
        <v>45.97</v>
      </c>
      <c r="C15" s="4">
        <v>45.24</v>
      </c>
      <c r="D15" s="4">
        <v>45.24</v>
      </c>
      <c r="F15" s="4">
        <f t="shared" si="0"/>
        <v>1.5879921688057361</v>
      </c>
      <c r="G15" s="4">
        <f t="shared" si="1"/>
        <v>0</v>
      </c>
      <c r="H15" s="4">
        <f t="shared" si="2"/>
        <v>98.412007831194259</v>
      </c>
      <c r="J15" s="1">
        <v>1.5878490000000001</v>
      </c>
      <c r="K15" s="1">
        <v>8.9894910000000005E-3</v>
      </c>
      <c r="L15" s="1">
        <v>98.40316</v>
      </c>
      <c r="N15" s="25">
        <f t="shared" si="3"/>
        <v>-1.7921998451988634</v>
      </c>
      <c r="O15" s="25">
        <f t="shared" si="4"/>
        <v>-4.0392739431125184</v>
      </c>
    </row>
    <row r="16" spans="1:15" x14ac:dyDescent="0.15">
      <c r="A16" s="3" t="s">
        <v>23</v>
      </c>
      <c r="B16" s="4">
        <v>93.42</v>
      </c>
      <c r="C16" s="4">
        <v>92.43</v>
      </c>
      <c r="D16" s="4">
        <v>80.459999999999994</v>
      </c>
      <c r="F16" s="4">
        <f t="shared" si="0"/>
        <v>1.0597302504816901</v>
      </c>
      <c r="G16" s="4">
        <f t="shared" si="1"/>
        <v>12.813102119460515</v>
      </c>
      <c r="H16" s="4">
        <f t="shared" si="2"/>
        <v>86.127167630057798</v>
      </c>
      <c r="J16" s="1">
        <v>1.0597300000000001</v>
      </c>
      <c r="K16" s="1">
        <v>12.8131</v>
      </c>
      <c r="L16" s="1">
        <v>86.127170000000007</v>
      </c>
      <c r="N16" s="25">
        <f t="shared" si="3"/>
        <v>-1.9099449482395126</v>
      </c>
      <c r="O16" s="25">
        <f t="shared" si="4"/>
        <v>-0.82748596161740773</v>
      </c>
    </row>
    <row r="17" spans="1:15" x14ac:dyDescent="0.15">
      <c r="A17" s="3" t="s">
        <v>24</v>
      </c>
      <c r="B17" s="4">
        <v>86.05</v>
      </c>
      <c r="C17" s="4">
        <v>85.19</v>
      </c>
      <c r="D17" s="4">
        <v>56.11</v>
      </c>
      <c r="F17" s="4">
        <f t="shared" si="0"/>
        <v>0.99941894247530438</v>
      </c>
      <c r="G17" s="4">
        <f t="shared" si="1"/>
        <v>33.794305636257988</v>
      </c>
      <c r="H17" s="4">
        <f t="shared" si="2"/>
        <v>65.20627542126671</v>
      </c>
      <c r="J17" s="1">
        <v>0.99941899999999995</v>
      </c>
      <c r="K17" s="1">
        <v>33.794310000000003</v>
      </c>
      <c r="L17" s="1">
        <v>65.206280000000007</v>
      </c>
      <c r="N17" s="25">
        <f t="shared" si="3"/>
        <v>-1.8145418229585233</v>
      </c>
      <c r="O17" s="25">
        <f t="shared" si="4"/>
        <v>-0.28544584093332886</v>
      </c>
    </row>
    <row r="18" spans="1:15" x14ac:dyDescent="0.15">
      <c r="A18" s="3" t="s">
        <v>25</v>
      </c>
      <c r="B18" s="4">
        <v>80.97</v>
      </c>
      <c r="C18" s="4">
        <v>80.05</v>
      </c>
      <c r="D18" s="4">
        <v>75.31</v>
      </c>
      <c r="F18" s="4">
        <f t="shared" si="0"/>
        <v>1.1362232925775</v>
      </c>
      <c r="G18" s="4">
        <f t="shared" si="1"/>
        <v>5.8540200074101456</v>
      </c>
      <c r="H18" s="4">
        <f t="shared" si="2"/>
        <v>93.00975670001236</v>
      </c>
      <c r="J18" s="1">
        <v>1.136223</v>
      </c>
      <c r="K18" s="1">
        <v>5.8540200000000002</v>
      </c>
      <c r="L18" s="1">
        <v>93.00976</v>
      </c>
      <c r="N18" s="25">
        <f t="shared" si="3"/>
        <v>-1.9130649474954065</v>
      </c>
      <c r="O18" s="25">
        <f t="shared" si="4"/>
        <v>-1.2010743218857731</v>
      </c>
    </row>
    <row r="19" spans="1:15" x14ac:dyDescent="0.15">
      <c r="A19" s="3" t="s">
        <v>26</v>
      </c>
      <c r="B19" s="4">
        <v>71.08</v>
      </c>
      <c r="C19" s="4">
        <v>66.819999999999993</v>
      </c>
      <c r="D19" s="4">
        <v>60.83</v>
      </c>
      <c r="F19" s="4">
        <f t="shared" si="0"/>
        <v>5.99324704558245</v>
      </c>
      <c r="G19" s="4">
        <f t="shared" si="1"/>
        <v>8.4271243669105171</v>
      </c>
      <c r="H19" s="4">
        <f t="shared" si="2"/>
        <v>85.579628587507031</v>
      </c>
      <c r="J19" s="1">
        <v>5.9932470000000002</v>
      </c>
      <c r="K19" s="1">
        <v>8.4271239999999992</v>
      </c>
      <c r="L19" s="1">
        <v>85.579629999999995</v>
      </c>
      <c r="N19" s="25">
        <f t="shared" si="3"/>
        <v>-1.1547082278313257</v>
      </c>
      <c r="O19" s="25">
        <f t="shared" si="4"/>
        <v>-1.0066910201504971</v>
      </c>
    </row>
    <row r="20" spans="1:15" x14ac:dyDescent="0.15">
      <c r="A20" s="3" t="s">
        <v>27</v>
      </c>
      <c r="B20" s="4">
        <v>77.08</v>
      </c>
      <c r="C20" s="4">
        <v>74.63</v>
      </c>
      <c r="D20" s="4">
        <v>70.510000000000005</v>
      </c>
      <c r="F20" s="4">
        <f t="shared" si="0"/>
        <v>3.1785158277114722</v>
      </c>
      <c r="G20" s="4">
        <f t="shared" si="1"/>
        <v>5.3450960041515181</v>
      </c>
      <c r="H20" s="4">
        <f t="shared" si="2"/>
        <v>91.476388168137007</v>
      </c>
      <c r="J20" s="1">
        <v>3.1785160000000001</v>
      </c>
      <c r="K20" s="1">
        <v>5.3450959999999998</v>
      </c>
      <c r="L20" s="1">
        <v>91.476389999999995</v>
      </c>
      <c r="N20" s="25">
        <f t="shared" si="3"/>
        <v>-1.4590846154689534</v>
      </c>
      <c r="O20" s="25">
        <f t="shared" si="4"/>
        <v>-1.2333535076782003</v>
      </c>
    </row>
    <row r="21" spans="1:15" x14ac:dyDescent="0.15">
      <c r="A21" s="3" t="s">
        <v>28</v>
      </c>
      <c r="B21" s="4">
        <v>68.09</v>
      </c>
      <c r="C21" s="4">
        <v>63.91</v>
      </c>
      <c r="D21" s="4">
        <v>60.72</v>
      </c>
      <c r="F21" s="4">
        <f t="shared" si="0"/>
        <v>6.1389337641357127</v>
      </c>
      <c r="G21" s="4">
        <f t="shared" si="1"/>
        <v>4.6849757673667165</v>
      </c>
      <c r="H21" s="4">
        <f t="shared" si="2"/>
        <v>89.176090468497563</v>
      </c>
      <c r="J21" s="1">
        <v>6.1389339999999999</v>
      </c>
      <c r="K21" s="1">
        <v>4.6849759999999998</v>
      </c>
      <c r="L21" s="1">
        <v>89.176090000000002</v>
      </c>
      <c r="N21" s="25">
        <f t="shared" si="3"/>
        <v>-1.1621554621447183</v>
      </c>
      <c r="O21" s="25">
        <f t="shared" si="4"/>
        <v>-1.2795410559836564</v>
      </c>
    </row>
    <row r="22" spans="1:15" x14ac:dyDescent="0.15">
      <c r="A22" s="3" t="s">
        <v>33</v>
      </c>
      <c r="B22" s="4">
        <v>54.96</v>
      </c>
      <c r="C22" s="4">
        <v>53.81</v>
      </c>
      <c r="D22" s="4">
        <v>53.81</v>
      </c>
      <c r="F22" s="4">
        <f t="shared" si="0"/>
        <v>2.0924308588064022</v>
      </c>
      <c r="G22" s="4">
        <f t="shared" si="1"/>
        <v>0</v>
      </c>
      <c r="H22" s="4">
        <f t="shared" si="2"/>
        <v>97.907569141193591</v>
      </c>
      <c r="J22" s="1">
        <v>2.0922429999999999</v>
      </c>
      <c r="K22" s="1">
        <v>8.9894910000000005E-3</v>
      </c>
      <c r="L22" s="1">
        <v>97.898769999999999</v>
      </c>
      <c r="N22" s="25">
        <f t="shared" si="3"/>
        <v>-1.6701651118446061</v>
      </c>
      <c r="O22" s="25">
        <f t="shared" si="4"/>
        <v>-4.0370421334119957</v>
      </c>
    </row>
    <row r="23" spans="1:15" x14ac:dyDescent="0.15">
      <c r="A23" s="3" t="s">
        <v>34</v>
      </c>
      <c r="B23" s="4">
        <v>51.79</v>
      </c>
      <c r="C23" s="4">
        <v>50.41</v>
      </c>
      <c r="D23" s="4">
        <v>50.41</v>
      </c>
      <c r="F23" s="4">
        <f t="shared" si="0"/>
        <v>2.6646070670013566</v>
      </c>
      <c r="G23" s="4">
        <f t="shared" si="1"/>
        <v>0</v>
      </c>
      <c r="H23" s="4">
        <f t="shared" si="2"/>
        <v>97.335392932998644</v>
      </c>
      <c r="J23" s="1">
        <v>2.6643680000000001</v>
      </c>
      <c r="K23" s="1">
        <v>8.9894910000000005E-3</v>
      </c>
      <c r="L23" s="1">
        <v>97.326639999999998</v>
      </c>
      <c r="N23" s="25">
        <f t="shared" si="3"/>
        <v>-1.5626375215335135</v>
      </c>
      <c r="O23" s="25">
        <f t="shared" si="4"/>
        <v>-4.0344966285694595</v>
      </c>
    </row>
    <row r="24" spans="1:15" x14ac:dyDescent="0.15">
      <c r="A24" s="3" t="s">
        <v>35</v>
      </c>
      <c r="B24" s="4">
        <v>63.15</v>
      </c>
      <c r="C24" s="4">
        <v>61.4</v>
      </c>
      <c r="D24" s="4">
        <v>61.4</v>
      </c>
      <c r="F24" s="4">
        <f t="shared" si="0"/>
        <v>2.7711797307996835</v>
      </c>
      <c r="G24" s="4">
        <f t="shared" si="1"/>
        <v>0</v>
      </c>
      <c r="H24" s="4">
        <f t="shared" si="2"/>
        <v>97.228820269200313</v>
      </c>
      <c r="J24" s="1">
        <v>2.770931</v>
      </c>
      <c r="K24" s="1">
        <v>8.9894910000000005E-3</v>
      </c>
      <c r="L24" s="1">
        <v>97.220079999999996</v>
      </c>
      <c r="N24" s="25">
        <f t="shared" si="3"/>
        <v>-1.5451302627230026</v>
      </c>
      <c r="O24" s="25">
        <f t="shared" si="4"/>
        <v>-4.0340208721586635</v>
      </c>
    </row>
    <row r="25" spans="1:15" x14ac:dyDescent="0.15">
      <c r="A25" s="3" t="s">
        <v>36</v>
      </c>
      <c r="B25" s="4">
        <v>49.05</v>
      </c>
      <c r="C25" s="4">
        <v>47.58</v>
      </c>
      <c r="D25" s="4">
        <v>47.58</v>
      </c>
      <c r="F25" s="4">
        <f t="shared" si="0"/>
        <v>2.9969418960244627</v>
      </c>
      <c r="G25" s="4">
        <f t="shared" si="1"/>
        <v>0</v>
      </c>
      <c r="H25" s="4">
        <f t="shared" si="2"/>
        <v>97.003058103975533</v>
      </c>
      <c r="J25" s="1">
        <v>2.9966719999999998</v>
      </c>
      <c r="K25" s="1">
        <v>8.9894910000000005E-3</v>
      </c>
      <c r="L25" s="1">
        <v>96.994339999999994</v>
      </c>
      <c r="N25" s="25">
        <f t="shared" si="3"/>
        <v>-1.5101071822692174</v>
      </c>
      <c r="O25" s="25">
        <f t="shared" si="4"/>
        <v>-4.0330112902697968</v>
      </c>
    </row>
    <row r="26" spans="1:15" x14ac:dyDescent="0.15">
      <c r="A26" s="3" t="s">
        <v>37</v>
      </c>
      <c r="B26" s="4">
        <v>52.97</v>
      </c>
      <c r="C26" s="4">
        <v>51.97</v>
      </c>
      <c r="D26" s="4">
        <v>51.97</v>
      </c>
      <c r="F26" s="4">
        <f t="shared" si="0"/>
        <v>1.8878610534264679</v>
      </c>
      <c r="G26" s="4">
        <f t="shared" si="1"/>
        <v>0</v>
      </c>
      <c r="H26" s="4">
        <f t="shared" si="2"/>
        <v>98.112138946573538</v>
      </c>
      <c r="J26" s="1">
        <v>1.887691</v>
      </c>
      <c r="K26" s="1">
        <v>8.9894910000000005E-3</v>
      </c>
      <c r="L26" s="1">
        <v>98.103319999999997</v>
      </c>
      <c r="N26" s="25">
        <f t="shared" si="3"/>
        <v>-1.7157527997388753</v>
      </c>
      <c r="O26" s="25">
        <f t="shared" si="4"/>
        <v>-4.0379486030167238</v>
      </c>
    </row>
    <row r="27" spans="1:15" x14ac:dyDescent="0.15">
      <c r="A27" s="3" t="s">
        <v>38</v>
      </c>
      <c r="B27" s="4">
        <v>59.39</v>
      </c>
      <c r="C27" s="4">
        <v>54.96</v>
      </c>
      <c r="D27" s="4">
        <v>54.96</v>
      </c>
      <c r="F27" s="4">
        <f t="shared" si="0"/>
        <v>7.4591682101363865</v>
      </c>
      <c r="G27" s="4">
        <f t="shared" si="1"/>
        <v>0</v>
      </c>
      <c r="H27" s="4">
        <f t="shared" si="2"/>
        <v>92.540831789863617</v>
      </c>
      <c r="J27" s="1">
        <v>7.4584979999999996</v>
      </c>
      <c r="K27" s="1">
        <v>8.9894910000000005E-3</v>
      </c>
      <c r="L27" s="1">
        <v>92.532510000000002</v>
      </c>
      <c r="N27" s="25">
        <f t="shared" si="3"/>
        <v>-1.093642965218121</v>
      </c>
      <c r="O27" s="25">
        <f t="shared" si="4"/>
        <v>-4.0125592408761319</v>
      </c>
    </row>
    <row r="28" spans="1:15" x14ac:dyDescent="0.15">
      <c r="A28" s="3" t="s">
        <v>39</v>
      </c>
      <c r="B28" s="4">
        <v>54.27</v>
      </c>
      <c r="C28" s="4">
        <v>41.92</v>
      </c>
      <c r="D28" s="4">
        <v>41.92</v>
      </c>
      <c r="F28" s="4">
        <f t="shared" si="0"/>
        <v>22.756587433204352</v>
      </c>
      <c r="G28" s="4">
        <f t="shared" si="1"/>
        <v>0</v>
      </c>
      <c r="H28" s="4">
        <f t="shared" si="2"/>
        <v>77.243412566795655</v>
      </c>
      <c r="J28" s="1">
        <v>22.754539999999999</v>
      </c>
      <c r="K28" s="1">
        <v>8.9894910000000005E-3</v>
      </c>
      <c r="L28" s="1">
        <v>77.236469999999997</v>
      </c>
      <c r="N28" s="25">
        <f t="shared" si="3"/>
        <v>-0.53075435630954804</v>
      </c>
      <c r="O28" s="25">
        <f t="shared" si="4"/>
        <v>-3.9340873147035871</v>
      </c>
    </row>
    <row r="29" spans="1:15" x14ac:dyDescent="0.15">
      <c r="A29" s="3" t="s">
        <v>40</v>
      </c>
      <c r="B29" s="4">
        <v>49.25</v>
      </c>
      <c r="C29" s="4">
        <v>48.12</v>
      </c>
      <c r="D29" s="4">
        <v>48.12</v>
      </c>
      <c r="F29" s="4">
        <f t="shared" si="0"/>
        <v>2.2944162436548274</v>
      </c>
      <c r="G29" s="4">
        <f t="shared" si="1"/>
        <v>0</v>
      </c>
      <c r="H29" s="4">
        <f t="shared" si="2"/>
        <v>97.705583756345177</v>
      </c>
      <c r="J29" s="1">
        <v>2.2942100000000001</v>
      </c>
      <c r="K29" s="1">
        <v>8.9894910000000005E-3</v>
      </c>
      <c r="L29" s="1">
        <v>97.696799999999996</v>
      </c>
      <c r="N29" s="25">
        <f t="shared" si="3"/>
        <v>-1.6292471704636833</v>
      </c>
      <c r="O29" s="25">
        <f t="shared" si="4"/>
        <v>-4.0361452369466519</v>
      </c>
    </row>
    <row r="30" spans="1:15" x14ac:dyDescent="0.15">
      <c r="A30" s="3" t="s">
        <v>41</v>
      </c>
      <c r="B30" s="4">
        <v>58.59</v>
      </c>
      <c r="C30" s="4">
        <v>57.64</v>
      </c>
      <c r="D30" s="4">
        <v>57.64</v>
      </c>
      <c r="F30" s="4">
        <f t="shared" si="0"/>
        <v>1.6214371053080778</v>
      </c>
      <c r="G30" s="4">
        <f t="shared" si="1"/>
        <v>0</v>
      </c>
      <c r="H30" s="4">
        <f t="shared" si="2"/>
        <v>98.378562894691925</v>
      </c>
      <c r="J30" s="1">
        <v>1.621291</v>
      </c>
      <c r="K30" s="1">
        <v>8.9894910000000005E-3</v>
      </c>
      <c r="L30" s="1">
        <v>98.369720000000001</v>
      </c>
      <c r="N30" s="25">
        <f t="shared" si="3"/>
        <v>-1.7830004633307432</v>
      </c>
      <c r="O30" s="25">
        <f t="shared" si="4"/>
        <v>-4.0391263332628817</v>
      </c>
    </row>
    <row r="31" spans="1:15" x14ac:dyDescent="0.15">
      <c r="A31" s="3" t="s">
        <v>42</v>
      </c>
      <c r="B31" s="4">
        <v>39</v>
      </c>
      <c r="C31" s="4">
        <v>37.630000000000003</v>
      </c>
      <c r="D31" s="4">
        <v>37.630000000000003</v>
      </c>
      <c r="F31" s="4">
        <f t="shared" si="0"/>
        <v>3.5128205128205061</v>
      </c>
      <c r="G31" s="4">
        <f t="shared" si="1"/>
        <v>0</v>
      </c>
      <c r="H31" s="4">
        <f t="shared" si="2"/>
        <v>96.487179487179489</v>
      </c>
      <c r="J31" s="1">
        <v>3.512505</v>
      </c>
      <c r="K31" s="1">
        <v>8.9894910000000005E-3</v>
      </c>
      <c r="L31" s="1">
        <v>96.478499999999997</v>
      </c>
      <c r="N31" s="25">
        <f t="shared" si="3"/>
        <v>-1.4388135915272797</v>
      </c>
      <c r="O31" s="25">
        <f t="shared" si="4"/>
        <v>-4.0306954407025639</v>
      </c>
    </row>
    <row r="32" spans="1:15" x14ac:dyDescent="0.15">
      <c r="A32" s="3" t="s">
        <v>43</v>
      </c>
      <c r="B32" s="4">
        <v>42.72</v>
      </c>
      <c r="C32" s="4">
        <v>39.57</v>
      </c>
      <c r="D32" s="4">
        <v>39.57</v>
      </c>
      <c r="F32" s="4">
        <f t="shared" si="0"/>
        <v>7.3735955056179749</v>
      </c>
      <c r="G32" s="4">
        <f t="shared" si="1"/>
        <v>0</v>
      </c>
      <c r="H32" s="4">
        <f t="shared" si="2"/>
        <v>92.626404494382029</v>
      </c>
      <c r="J32" s="1">
        <v>7.3729329999999997</v>
      </c>
      <c r="K32" s="1">
        <v>8.9894910000000005E-3</v>
      </c>
      <c r="L32" s="1">
        <v>92.618080000000006</v>
      </c>
      <c r="N32" s="25">
        <f t="shared" si="3"/>
        <v>-1.099055486339062</v>
      </c>
      <c r="O32" s="25">
        <f t="shared" si="4"/>
        <v>-4.0129606717488331</v>
      </c>
    </row>
    <row r="33" spans="1:15" x14ac:dyDescent="0.15">
      <c r="A33" s="3" t="s">
        <v>44</v>
      </c>
      <c r="B33" s="4">
        <v>65.16</v>
      </c>
      <c r="C33" s="4">
        <v>63.16</v>
      </c>
      <c r="D33" s="4">
        <v>63.16</v>
      </c>
      <c r="F33" s="4">
        <f t="shared" si="0"/>
        <v>3.0693677102516883</v>
      </c>
      <c r="G33" s="4">
        <f t="shared" si="1"/>
        <v>0</v>
      </c>
      <c r="H33" s="4">
        <f t="shared" si="2"/>
        <v>96.930632289748317</v>
      </c>
      <c r="J33" s="1">
        <v>3.0690919999999999</v>
      </c>
      <c r="K33" s="1">
        <v>8.9894910000000005E-3</v>
      </c>
      <c r="L33" s="1">
        <v>96.92192</v>
      </c>
      <c r="N33" s="25">
        <f t="shared" si="3"/>
        <v>-1.4994121016548152</v>
      </c>
      <c r="O33" s="25">
        <f t="shared" si="4"/>
        <v>-4.032686906870059</v>
      </c>
    </row>
    <row r="34" spans="1:15" x14ac:dyDescent="0.15">
      <c r="A34" s="3" t="s">
        <v>45</v>
      </c>
      <c r="B34" s="4">
        <v>83.71</v>
      </c>
      <c r="C34" s="4">
        <v>83.53</v>
      </c>
      <c r="D34" s="4">
        <v>53.6</v>
      </c>
      <c r="F34" s="4">
        <f t="shared" si="0"/>
        <v>0.21502807310953603</v>
      </c>
      <c r="G34" s="4">
        <f t="shared" si="1"/>
        <v>35.754390156492654</v>
      </c>
      <c r="H34" s="4">
        <f t="shared" si="2"/>
        <v>64.030581770397816</v>
      </c>
      <c r="J34" s="1">
        <v>0.2150281</v>
      </c>
      <c r="K34" s="1">
        <v>35.754390000000001</v>
      </c>
      <c r="L34" s="1">
        <v>64.03058</v>
      </c>
      <c r="N34" s="25">
        <f t="shared" si="3"/>
        <v>-2.4738922182706111</v>
      </c>
      <c r="O34" s="25">
        <f t="shared" si="4"/>
        <v>-0.25305806274551468</v>
      </c>
    </row>
    <row r="35" spans="1:15" x14ac:dyDescent="0.15">
      <c r="A35" s="3" t="s">
        <v>46</v>
      </c>
      <c r="B35" s="4">
        <v>36.75</v>
      </c>
      <c r="C35" s="4">
        <v>28.12</v>
      </c>
      <c r="D35" s="4">
        <v>28.12</v>
      </c>
      <c r="F35" s="4">
        <f t="shared" si="0"/>
        <v>23.482993197278908</v>
      </c>
      <c r="G35" s="4">
        <f t="shared" si="1"/>
        <v>0</v>
      </c>
      <c r="H35" s="4">
        <f t="shared" si="2"/>
        <v>76.517006802721085</v>
      </c>
      <c r="J35" s="1">
        <v>23.480879999999999</v>
      </c>
      <c r="K35" s="1">
        <v>8.9894910000000005E-3</v>
      </c>
      <c r="L35" s="1">
        <v>76.510130000000004</v>
      </c>
      <c r="N35" s="25">
        <f t="shared" si="3"/>
        <v>-0.51300457081817885</v>
      </c>
      <c r="O35" s="25">
        <f t="shared" si="4"/>
        <v>-3.9299838379334413</v>
      </c>
    </row>
    <row r="36" spans="1:15" x14ac:dyDescent="0.15">
      <c r="A36" s="3" t="s">
        <v>47</v>
      </c>
      <c r="B36" s="4">
        <v>35.83</v>
      </c>
      <c r="C36" s="4">
        <v>33.58</v>
      </c>
      <c r="D36" s="4">
        <v>33.58</v>
      </c>
      <c r="F36" s="4">
        <f t="shared" si="0"/>
        <v>6.2796539212950044</v>
      </c>
      <c r="G36" s="4">
        <f t="shared" si="1"/>
        <v>0</v>
      </c>
      <c r="H36" s="4">
        <f t="shared" si="2"/>
        <v>93.720346078704992</v>
      </c>
      <c r="J36" s="1">
        <v>6.2790900000000001</v>
      </c>
      <c r="K36" s="1">
        <v>8.9894910000000005E-3</v>
      </c>
      <c r="L36" s="1">
        <v>93.711920000000006</v>
      </c>
      <c r="N36" s="25">
        <f t="shared" si="3"/>
        <v>-1.1738981279650154</v>
      </c>
      <c r="O36" s="25">
        <f t="shared" si="4"/>
        <v>-4.0180597339852939</v>
      </c>
    </row>
    <row r="37" spans="1:15" x14ac:dyDescent="0.15">
      <c r="A37" s="3" t="s">
        <v>48</v>
      </c>
      <c r="B37" s="4">
        <v>37.92</v>
      </c>
      <c r="C37" s="4">
        <v>34.479999999999997</v>
      </c>
      <c r="D37" s="4">
        <v>34.479999999999997</v>
      </c>
      <c r="F37" s="4">
        <f t="shared" si="0"/>
        <v>9.0717299578059194</v>
      </c>
      <c r="G37" s="4">
        <f t="shared" si="1"/>
        <v>0</v>
      </c>
      <c r="H37" s="4">
        <f t="shared" si="2"/>
        <v>90.928270042194086</v>
      </c>
      <c r="J37" s="1">
        <v>9.0709140000000001</v>
      </c>
      <c r="K37" s="1">
        <v>8.9894910000000005E-3</v>
      </c>
      <c r="L37" s="1">
        <v>90.920100000000005</v>
      </c>
      <c r="N37" s="25">
        <f t="shared" si="3"/>
        <v>-1.0010088552383067</v>
      </c>
      <c r="O37" s="25">
        <f t="shared" si="4"/>
        <v>-4.0049248027690831</v>
      </c>
    </row>
    <row r="38" spans="1:15" x14ac:dyDescent="0.15">
      <c r="A38" s="3" t="s">
        <v>49</v>
      </c>
      <c r="B38" s="4">
        <v>73.36</v>
      </c>
      <c r="C38" s="4">
        <v>71.069999999999993</v>
      </c>
      <c r="D38" s="4">
        <v>71.069999999999993</v>
      </c>
      <c r="F38" s="4">
        <f t="shared" si="0"/>
        <v>3.121592148309714</v>
      </c>
      <c r="G38" s="4">
        <f t="shared" si="1"/>
        <v>0</v>
      </c>
      <c r="H38" s="4">
        <f t="shared" si="2"/>
        <v>96.878407851690284</v>
      </c>
      <c r="J38" s="1">
        <v>3.1213120000000001</v>
      </c>
      <c r="K38" s="1">
        <v>8.9894910000000005E-3</v>
      </c>
      <c r="L38" s="1">
        <v>96.869699999999995</v>
      </c>
      <c r="N38" s="25">
        <f t="shared" si="3"/>
        <v>-1.4918507727250274</v>
      </c>
      <c r="O38" s="25">
        <f t="shared" si="4"/>
        <v>-4.0324528528031811</v>
      </c>
    </row>
    <row r="39" spans="1:15" x14ac:dyDescent="0.15">
      <c r="A39" s="3" t="s">
        <v>50</v>
      </c>
      <c r="B39" s="4">
        <v>69.48</v>
      </c>
      <c r="C39" s="4">
        <v>68.09</v>
      </c>
      <c r="D39" s="4">
        <v>65.180000000000007</v>
      </c>
      <c r="F39" s="4">
        <f t="shared" si="0"/>
        <v>2.0005757052389184</v>
      </c>
      <c r="G39" s="4">
        <f t="shared" si="1"/>
        <v>4.1882556131260742</v>
      </c>
      <c r="H39" s="4">
        <f t="shared" si="2"/>
        <v>93.81116868163501</v>
      </c>
      <c r="J39" s="1">
        <v>2.0005760000000001</v>
      </c>
      <c r="K39" s="1">
        <v>4.188256</v>
      </c>
      <c r="L39" s="1">
        <v>93.811170000000004</v>
      </c>
      <c r="N39" s="25">
        <f t="shared" si="3"/>
        <v>-1.6710994979902083</v>
      </c>
      <c r="O39" s="25">
        <f t="shared" si="4"/>
        <v>-1.3502213331302562</v>
      </c>
    </row>
    <row r="40" spans="1:15" x14ac:dyDescent="0.15">
      <c r="A40" s="3" t="s">
        <v>51</v>
      </c>
      <c r="B40" s="4">
        <v>65.12</v>
      </c>
      <c r="C40" s="4">
        <v>61.1</v>
      </c>
      <c r="D40" s="4">
        <v>59.91</v>
      </c>
      <c r="F40" s="4">
        <f t="shared" si="0"/>
        <v>6.1732186732186785</v>
      </c>
      <c r="G40" s="4">
        <f t="shared" si="1"/>
        <v>1.8273955773955848</v>
      </c>
      <c r="H40" s="4">
        <f t="shared" si="2"/>
        <v>91.999385749385738</v>
      </c>
      <c r="J40" s="1">
        <v>6.1732189999999996</v>
      </c>
      <c r="K40" s="1">
        <v>1.827396</v>
      </c>
      <c r="L40" s="1">
        <v>91.999390000000005</v>
      </c>
      <c r="N40" s="25">
        <f t="shared" si="3"/>
        <v>-1.1732732635819267</v>
      </c>
      <c r="O40" s="25">
        <f t="shared" si="4"/>
        <v>-1.701952277828235</v>
      </c>
    </row>
    <row r="41" spans="1:15" x14ac:dyDescent="0.15">
      <c r="A41" s="3" t="s">
        <v>52</v>
      </c>
      <c r="B41" s="4">
        <v>36.54</v>
      </c>
      <c r="C41" s="4">
        <v>32.74</v>
      </c>
      <c r="D41" s="4">
        <v>32.74</v>
      </c>
      <c r="F41" s="4">
        <f t="shared" si="0"/>
        <v>10.399562123700047</v>
      </c>
      <c r="G41" s="4">
        <f t="shared" si="1"/>
        <v>0</v>
      </c>
      <c r="H41" s="4">
        <f t="shared" si="2"/>
        <v>89.600437876299949</v>
      </c>
      <c r="J41" s="1">
        <v>10.398630000000001</v>
      </c>
      <c r="K41" s="1">
        <v>8.9894910000000005E-3</v>
      </c>
      <c r="L41" s="1">
        <v>89.592380000000006</v>
      </c>
      <c r="N41" s="25">
        <f t="shared" si="3"/>
        <v>-0.93529494808827007</v>
      </c>
      <c r="O41" s="25">
        <f t="shared" si="4"/>
        <v>-3.9985359717221929</v>
      </c>
    </row>
    <row r="42" spans="1:15" x14ac:dyDescent="0.15">
      <c r="A42" s="3" t="s">
        <v>53</v>
      </c>
      <c r="B42" s="4">
        <v>38.17</v>
      </c>
      <c r="C42" s="4">
        <v>37.270000000000003</v>
      </c>
      <c r="D42" s="4">
        <v>37.270000000000003</v>
      </c>
      <c r="F42" s="4">
        <f t="shared" ref="F42:F61" si="5">100*(B42-C42)/B42</f>
        <v>2.3578726748755527</v>
      </c>
      <c r="G42" s="4">
        <f t="shared" ref="G42:G61" si="6">100*(C42-D42)/B42</f>
        <v>0</v>
      </c>
      <c r="H42" s="4">
        <f t="shared" ref="H42:H61" si="7">100-F42-G42</f>
        <v>97.642127325124449</v>
      </c>
      <c r="J42" s="1">
        <v>2.3576609999999998</v>
      </c>
      <c r="K42" s="1">
        <v>8.9894910000000005E-3</v>
      </c>
      <c r="L42" s="1">
        <v>97.633349999999993</v>
      </c>
      <c r="N42" s="25">
        <f t="shared" si="3"/>
        <v>-1.6171168315669084</v>
      </c>
      <c r="O42" s="25">
        <f t="shared" si="4"/>
        <v>-4.0358630891487213</v>
      </c>
    </row>
    <row r="43" spans="1:15" x14ac:dyDescent="0.15">
      <c r="A43" s="3" t="s">
        <v>54</v>
      </c>
      <c r="B43" s="4">
        <v>51.99</v>
      </c>
      <c r="C43" s="4">
        <v>51.17</v>
      </c>
      <c r="D43" s="4">
        <v>51.17</v>
      </c>
      <c r="F43" s="4">
        <f t="shared" si="5"/>
        <v>1.5772263896903256</v>
      </c>
      <c r="G43" s="4">
        <f t="shared" si="6"/>
        <v>0</v>
      </c>
      <c r="H43" s="4">
        <f t="shared" si="7"/>
        <v>98.422773610309676</v>
      </c>
      <c r="J43" s="1">
        <v>1.5770850000000001</v>
      </c>
      <c r="K43" s="1">
        <v>8.9894910000000005E-3</v>
      </c>
      <c r="L43" s="1">
        <v>98.413929999999993</v>
      </c>
      <c r="N43" s="25">
        <f t="shared" si="3"/>
        <v>-1.7952014739079345</v>
      </c>
      <c r="O43" s="25">
        <f t="shared" si="4"/>
        <v>-4.0393214730457645</v>
      </c>
    </row>
    <row r="44" spans="1:15" x14ac:dyDescent="0.15">
      <c r="A44" s="3" t="s">
        <v>55</v>
      </c>
      <c r="B44" s="4">
        <v>38.15</v>
      </c>
      <c r="C44" s="4">
        <v>36.94</v>
      </c>
      <c r="D44" s="4">
        <v>36.94</v>
      </c>
      <c r="F44" s="4">
        <f t="shared" si="5"/>
        <v>3.1716906946264767</v>
      </c>
      <c r="G44" s="4">
        <f t="shared" si="6"/>
        <v>0</v>
      </c>
      <c r="H44" s="4">
        <f t="shared" si="7"/>
        <v>96.828309305373523</v>
      </c>
      <c r="J44" s="1">
        <v>3.1714060000000002</v>
      </c>
      <c r="K44" s="1">
        <v>8.9894910000000005E-3</v>
      </c>
      <c r="L44" s="1">
        <v>96.819599999999994</v>
      </c>
      <c r="N44" s="25">
        <f t="shared" si="3"/>
        <v>-1.4847114405658854</v>
      </c>
      <c r="O44" s="25">
        <f t="shared" si="4"/>
        <v>-4.0322281821163788</v>
      </c>
    </row>
    <row r="45" spans="1:15" x14ac:dyDescent="0.15">
      <c r="A45" s="3" t="s">
        <v>56</v>
      </c>
      <c r="B45" s="4">
        <v>37.299999999999997</v>
      </c>
      <c r="C45" s="4">
        <v>35.9</v>
      </c>
      <c r="D45" s="4">
        <v>35.9</v>
      </c>
      <c r="F45" s="4">
        <f t="shared" si="5"/>
        <v>3.7533512064343126</v>
      </c>
      <c r="G45" s="4">
        <f t="shared" si="6"/>
        <v>0</v>
      </c>
      <c r="H45" s="4">
        <f t="shared" si="7"/>
        <v>96.246648793565683</v>
      </c>
      <c r="J45" s="1">
        <v>3.7530139999999999</v>
      </c>
      <c r="K45" s="1">
        <v>8.9894910000000005E-3</v>
      </c>
      <c r="L45" s="1">
        <v>96.238</v>
      </c>
      <c r="N45" s="25">
        <f t="shared" si="3"/>
        <v>-1.4089664045193284</v>
      </c>
      <c r="O45" s="25">
        <f t="shared" si="4"/>
        <v>-4.029611487049201</v>
      </c>
    </row>
    <row r="46" spans="1:15" x14ac:dyDescent="0.15">
      <c r="A46" s="3" t="s">
        <v>57</v>
      </c>
      <c r="B46" s="4">
        <v>30.25</v>
      </c>
      <c r="C46" s="4">
        <v>23.25</v>
      </c>
      <c r="D46" s="4">
        <v>22.78</v>
      </c>
      <c r="F46" s="4">
        <f t="shared" si="5"/>
        <v>23.140495867768596</v>
      </c>
      <c r="G46" s="4">
        <f t="shared" si="6"/>
        <v>1.553719008264459</v>
      </c>
      <c r="H46" s="4">
        <f t="shared" si="7"/>
        <v>75.305785123966942</v>
      </c>
      <c r="J46" s="1">
        <v>23.140499999999999</v>
      </c>
      <c r="K46" s="1">
        <v>1.5537190000000001</v>
      </c>
      <c r="L46" s="1">
        <v>75.305790000000002</v>
      </c>
      <c r="N46" s="25">
        <f t="shared" si="3"/>
        <v>-0.51245563029671715</v>
      </c>
      <c r="O46" s="25">
        <f t="shared" si="4"/>
        <v>-1.6854558922379126</v>
      </c>
    </row>
    <row r="47" spans="1:15" x14ac:dyDescent="0.15">
      <c r="A47" s="3" t="s">
        <v>58</v>
      </c>
      <c r="B47" s="4">
        <v>36.32</v>
      </c>
      <c r="C47" s="4">
        <v>34.229999999999997</v>
      </c>
      <c r="D47" s="4">
        <v>33.36</v>
      </c>
      <c r="F47" s="4">
        <f t="shared" si="5"/>
        <v>5.7544052863436219</v>
      </c>
      <c r="G47" s="4">
        <f t="shared" si="6"/>
        <v>2.3953744493392</v>
      </c>
      <c r="H47" s="4">
        <f t="shared" si="7"/>
        <v>91.850220264317173</v>
      </c>
      <c r="J47" s="1">
        <v>5.7544050000000002</v>
      </c>
      <c r="K47" s="1">
        <v>2.3953739999999999</v>
      </c>
      <c r="L47" s="1">
        <v>91.850219999999993</v>
      </c>
      <c r="N47" s="25">
        <f t="shared" si="3"/>
        <v>-1.2030797762157051</v>
      </c>
      <c r="O47" s="25">
        <f t="shared" si="4"/>
        <v>-1.5837068695649765</v>
      </c>
    </row>
    <row r="48" spans="1:15" x14ac:dyDescent="0.15">
      <c r="A48" s="3" t="s">
        <v>59</v>
      </c>
      <c r="B48" s="4">
        <v>59.81</v>
      </c>
      <c r="C48" s="4">
        <v>57.97</v>
      </c>
      <c r="D48" s="4">
        <v>56.32</v>
      </c>
      <c r="F48" s="4">
        <f t="shared" si="5"/>
        <v>3.0764086273198519</v>
      </c>
      <c r="G48" s="4">
        <f t="shared" si="6"/>
        <v>2.7587359973248597</v>
      </c>
      <c r="H48" s="4">
        <f t="shared" si="7"/>
        <v>94.164855375355287</v>
      </c>
      <c r="J48" s="1">
        <v>3.0764089999999999</v>
      </c>
      <c r="K48" s="1">
        <v>2.7587359999999999</v>
      </c>
      <c r="L48" s="1">
        <v>94.164860000000004</v>
      </c>
      <c r="N48" s="25">
        <f t="shared" si="3"/>
        <v>-1.4858447918426865</v>
      </c>
      <c r="O48" s="25">
        <f t="shared" si="4"/>
        <v>-1.5331787228281795</v>
      </c>
    </row>
    <row r="49" spans="1:15" x14ac:dyDescent="0.15">
      <c r="A49" s="3" t="s">
        <v>60</v>
      </c>
      <c r="B49" s="4">
        <v>34.65</v>
      </c>
      <c r="C49" s="4">
        <v>33.15</v>
      </c>
      <c r="D49" s="4">
        <v>30.96</v>
      </c>
      <c r="F49" s="4">
        <f t="shared" si="5"/>
        <v>4.329004329004329</v>
      </c>
      <c r="G49" s="4">
        <f t="shared" si="6"/>
        <v>6.3203463203463137</v>
      </c>
      <c r="H49" s="4">
        <f t="shared" si="7"/>
        <v>89.350649350649348</v>
      </c>
      <c r="J49" s="1">
        <v>4.3290040000000003</v>
      </c>
      <c r="K49" s="1">
        <v>6.3203459999999998</v>
      </c>
      <c r="L49" s="1">
        <v>89.350650000000002</v>
      </c>
      <c r="N49" s="25">
        <f t="shared" si="3"/>
        <v>-1.3147097291177654</v>
      </c>
      <c r="O49" s="25">
        <f t="shared" si="4"/>
        <v>-1.1503568623391331</v>
      </c>
    </row>
    <row r="50" spans="1:15" x14ac:dyDescent="0.15">
      <c r="A50" s="3" t="s">
        <v>61</v>
      </c>
      <c r="B50" s="4">
        <v>40.01</v>
      </c>
      <c r="C50" s="4">
        <v>37.93</v>
      </c>
      <c r="D50" s="4">
        <v>37.57</v>
      </c>
      <c r="F50" s="4">
        <f t="shared" si="5"/>
        <v>5.1987003249187662</v>
      </c>
      <c r="G50" s="4">
        <f t="shared" si="6"/>
        <v>0.89977505623593967</v>
      </c>
      <c r="H50" s="4">
        <f t="shared" si="7"/>
        <v>93.901524618845301</v>
      </c>
      <c r="J50" s="1">
        <v>5.1986999999999997</v>
      </c>
      <c r="K50" s="1">
        <v>0.89977499999999999</v>
      </c>
      <c r="L50" s="1">
        <v>93.901520000000005</v>
      </c>
      <c r="N50" s="25">
        <f t="shared" si="3"/>
        <v>-1.2567778658818725</v>
      </c>
      <c r="O50" s="25">
        <f t="shared" si="4"/>
        <v>-2.0185387000773467</v>
      </c>
    </row>
    <row r="51" spans="1:15" x14ac:dyDescent="0.15">
      <c r="A51" s="3" t="s">
        <v>62</v>
      </c>
      <c r="B51" s="4">
        <v>35.07</v>
      </c>
      <c r="C51" s="4">
        <v>32.92</v>
      </c>
      <c r="D51" s="4">
        <v>32.61</v>
      </c>
      <c r="F51" s="4">
        <f t="shared" si="5"/>
        <v>6.1305959509552279</v>
      </c>
      <c r="G51" s="4">
        <f t="shared" si="6"/>
        <v>0.88394639292843535</v>
      </c>
      <c r="H51" s="4">
        <f t="shared" si="7"/>
        <v>92.985457656116338</v>
      </c>
      <c r="J51" s="1">
        <v>6.1305959999999997</v>
      </c>
      <c r="K51" s="1">
        <v>0.88394640000000002</v>
      </c>
      <c r="L51" s="1">
        <v>92.985460000000003</v>
      </c>
      <c r="N51" s="25">
        <f t="shared" si="3"/>
        <v>-1.1809123463632532</v>
      </c>
      <c r="O51" s="25">
        <f t="shared" si="4"/>
        <v>-2.0219891124445857</v>
      </c>
    </row>
    <row r="52" spans="1:15" x14ac:dyDescent="0.15">
      <c r="A52" s="3" t="s">
        <v>63</v>
      </c>
      <c r="B52" s="4">
        <v>53.65</v>
      </c>
      <c r="C52" s="4">
        <v>53.25</v>
      </c>
      <c r="D52" s="4">
        <v>50.51</v>
      </c>
      <c r="F52" s="4">
        <f t="shared" si="5"/>
        <v>0.74557315936626023</v>
      </c>
      <c r="G52" s="4">
        <f t="shared" si="6"/>
        <v>5.107176141658905</v>
      </c>
      <c r="H52" s="4">
        <f t="shared" si="7"/>
        <v>94.14725069897483</v>
      </c>
      <c r="J52" s="1">
        <v>0.74557320000000005</v>
      </c>
      <c r="K52" s="1">
        <v>5.1071759999999999</v>
      </c>
      <c r="L52" s="1">
        <v>94.14725</v>
      </c>
      <c r="N52" s="25">
        <f t="shared" si="3"/>
        <v>-2.1013173502910178</v>
      </c>
      <c r="O52" s="25">
        <f t="shared" si="4"/>
        <v>-1.2656268145137655</v>
      </c>
    </row>
    <row r="53" spans="1:15" x14ac:dyDescent="0.15">
      <c r="A53" s="3" t="s">
        <v>64</v>
      </c>
      <c r="B53" s="4">
        <v>45.75</v>
      </c>
      <c r="C53" s="4">
        <v>44.74</v>
      </c>
      <c r="D53" s="4">
        <v>44.74</v>
      </c>
      <c r="F53" s="4">
        <f t="shared" si="5"/>
        <v>2.2076502732240395</v>
      </c>
      <c r="G53" s="4">
        <f t="shared" si="6"/>
        <v>0</v>
      </c>
      <c r="H53" s="4">
        <f t="shared" si="7"/>
        <v>97.792349726775967</v>
      </c>
      <c r="J53" s="1">
        <v>2.207452</v>
      </c>
      <c r="K53" s="1">
        <v>8.9894910000000005E-3</v>
      </c>
      <c r="L53" s="1">
        <v>97.783559999999994</v>
      </c>
      <c r="N53" s="25">
        <f t="shared" si="3"/>
        <v>-1.6463745757237793</v>
      </c>
      <c r="O53" s="25">
        <f t="shared" si="4"/>
        <v>-4.0365307425976953</v>
      </c>
    </row>
    <row r="54" spans="1:15" x14ac:dyDescent="0.15">
      <c r="A54" s="3" t="s">
        <v>65</v>
      </c>
      <c r="B54" s="4">
        <v>49.71</v>
      </c>
      <c r="C54" s="4">
        <v>49</v>
      </c>
      <c r="D54" s="4">
        <v>45</v>
      </c>
      <c r="F54" s="4">
        <f t="shared" si="5"/>
        <v>1.4282840474753589</v>
      </c>
      <c r="G54" s="4">
        <f t="shared" si="6"/>
        <v>8.0466706900020117</v>
      </c>
      <c r="H54" s="4">
        <f t="shared" si="7"/>
        <v>90.525045262522625</v>
      </c>
      <c r="J54" s="1">
        <v>1.4282840000000001</v>
      </c>
      <c r="K54" s="1">
        <v>8.0466700000000007</v>
      </c>
      <c r="L54" s="1">
        <v>90.525049999999993</v>
      </c>
      <c r="N54" s="25">
        <f t="shared" si="3"/>
        <v>-1.8019542022200499</v>
      </c>
      <c r="O54" s="25">
        <f t="shared" si="4"/>
        <v>-1.051152582416212</v>
      </c>
    </row>
    <row r="55" spans="1:15" x14ac:dyDescent="0.15">
      <c r="A55" s="3" t="s">
        <v>66</v>
      </c>
      <c r="B55" s="4">
        <v>48.13</v>
      </c>
      <c r="C55" s="4">
        <v>46.39</v>
      </c>
      <c r="D55" s="4">
        <v>44.45</v>
      </c>
      <c r="F55" s="4">
        <f t="shared" si="5"/>
        <v>3.6152088094743444</v>
      </c>
      <c r="G55" s="4">
        <f t="shared" si="6"/>
        <v>4.0307500519426505</v>
      </c>
      <c r="H55" s="4">
        <f t="shared" si="7"/>
        <v>92.354041138583014</v>
      </c>
      <c r="J55" s="1">
        <v>3.6152090000000001</v>
      </c>
      <c r="K55" s="1">
        <v>4.0307500000000003</v>
      </c>
      <c r="L55" s="1">
        <v>92.354039999999998</v>
      </c>
      <c r="N55" s="25">
        <f t="shared" si="3"/>
        <v>-1.4073224887816331</v>
      </c>
      <c r="O55" s="25">
        <f t="shared" si="4"/>
        <v>-1.360070035618403</v>
      </c>
    </row>
    <row r="56" spans="1:15" x14ac:dyDescent="0.15">
      <c r="A56" s="3" t="s">
        <v>67</v>
      </c>
      <c r="B56" s="4">
        <v>35.54</v>
      </c>
      <c r="C56" s="4">
        <v>33.712000000000003</v>
      </c>
      <c r="D56" s="4">
        <v>33.712000000000003</v>
      </c>
      <c r="F56" s="4">
        <f t="shared" si="5"/>
        <v>5.1435002813730888</v>
      </c>
      <c r="G56" s="4">
        <f t="shared" si="6"/>
        <v>0</v>
      </c>
      <c r="H56" s="4">
        <f t="shared" si="7"/>
        <v>94.856499718626907</v>
      </c>
      <c r="J56" s="1">
        <v>5.1430379999999998</v>
      </c>
      <c r="K56" s="1">
        <v>8.9894910000000005E-3</v>
      </c>
      <c r="L56" s="1">
        <v>94.847970000000004</v>
      </c>
      <c r="N56" s="25">
        <f t="shared" si="3"/>
        <v>-1.2658083070879922</v>
      </c>
      <c r="O56" s="25">
        <f t="shared" si="4"/>
        <v>-4.0232929383115668</v>
      </c>
    </row>
    <row r="57" spans="1:15" x14ac:dyDescent="0.15">
      <c r="A57" s="3" t="s">
        <v>68</v>
      </c>
      <c r="B57" s="4">
        <v>56.32</v>
      </c>
      <c r="C57" s="4">
        <v>55.8</v>
      </c>
      <c r="D57" s="4">
        <v>52.08</v>
      </c>
      <c r="F57" s="4">
        <f t="shared" si="5"/>
        <v>0.92329545454546014</v>
      </c>
      <c r="G57" s="4">
        <f t="shared" si="6"/>
        <v>6.605113636363634</v>
      </c>
      <c r="H57" s="4">
        <f t="shared" si="7"/>
        <v>92.471590909090907</v>
      </c>
      <c r="J57" s="1">
        <v>0.92329550000000005</v>
      </c>
      <c r="K57" s="1">
        <v>6.6051140000000004</v>
      </c>
      <c r="L57" s="1">
        <v>92.471599999999995</v>
      </c>
      <c r="N57" s="25">
        <f t="shared" si="3"/>
        <v>-2.0006676532403005</v>
      </c>
      <c r="O57" s="25">
        <f t="shared" si="4"/>
        <v>-1.1461280544643082</v>
      </c>
    </row>
    <row r="58" spans="1:15" x14ac:dyDescent="0.15">
      <c r="A58" s="3" t="s">
        <v>69</v>
      </c>
      <c r="B58" s="4">
        <v>50.91</v>
      </c>
      <c r="C58" s="4">
        <v>50.22</v>
      </c>
      <c r="D58" s="4">
        <v>40.630000000000003</v>
      </c>
      <c r="F58" s="4">
        <f t="shared" si="5"/>
        <v>1.3553329404832013</v>
      </c>
      <c r="G58" s="4">
        <f t="shared" si="6"/>
        <v>18.837163622078172</v>
      </c>
      <c r="H58" s="4">
        <f t="shared" si="7"/>
        <v>79.807503437438612</v>
      </c>
      <c r="J58" s="1">
        <v>1.3553329999999999</v>
      </c>
      <c r="K58" s="1">
        <v>18.837160000000001</v>
      </c>
      <c r="L58" s="1">
        <v>79.807500000000005</v>
      </c>
      <c r="N58" s="25">
        <f t="shared" si="3"/>
        <v>-1.7699976938121962</v>
      </c>
      <c r="O58" s="25">
        <f t="shared" si="4"/>
        <v>-0.62702827995770682</v>
      </c>
    </row>
    <row r="59" spans="1:15" x14ac:dyDescent="0.15">
      <c r="A59" s="3" t="s">
        <v>70</v>
      </c>
      <c r="B59" s="4">
        <v>41.17</v>
      </c>
      <c r="C59" s="4">
        <v>40.82</v>
      </c>
      <c r="D59" s="4">
        <v>38.65</v>
      </c>
      <c r="F59" s="4">
        <f t="shared" si="5"/>
        <v>0.85013359242166964</v>
      </c>
      <c r="G59" s="4">
        <f t="shared" si="6"/>
        <v>5.2708282730143345</v>
      </c>
      <c r="H59" s="4">
        <f t="shared" si="7"/>
        <v>93.879038134563999</v>
      </c>
      <c r="J59" s="1">
        <v>0.85013360000000004</v>
      </c>
      <c r="K59" s="1">
        <v>5.2708279999999998</v>
      </c>
      <c r="L59" s="1">
        <v>93.879040000000003</v>
      </c>
      <c r="N59" s="25">
        <f t="shared" si="3"/>
        <v>-2.0430814586623494</v>
      </c>
      <c r="O59" s="25">
        <f t="shared" si="4"/>
        <v>-1.2506897955307748</v>
      </c>
    </row>
    <row r="60" spans="1:15" x14ac:dyDescent="0.15">
      <c r="A60" s="3" t="s">
        <v>71</v>
      </c>
      <c r="B60" s="4">
        <v>45.28</v>
      </c>
      <c r="C60" s="4">
        <v>44.01</v>
      </c>
      <c r="D60" s="4">
        <v>39.42</v>
      </c>
      <c r="F60" s="4">
        <f t="shared" si="5"/>
        <v>2.8047703180212085</v>
      </c>
      <c r="G60" s="4">
        <f t="shared" si="6"/>
        <v>10.136925795052996</v>
      </c>
      <c r="H60" s="4">
        <f t="shared" si="7"/>
        <v>87.058303886925785</v>
      </c>
      <c r="J60" s="1">
        <v>2.80477</v>
      </c>
      <c r="K60" s="1">
        <v>10.13693</v>
      </c>
      <c r="L60" s="1">
        <v>87.058300000000003</v>
      </c>
      <c r="N60" s="25">
        <f t="shared" si="3"/>
        <v>-1.4919129288401949</v>
      </c>
      <c r="O60" s="25">
        <f t="shared" si="4"/>
        <v>-0.93390373486430123</v>
      </c>
    </row>
    <row r="61" spans="1:15" x14ac:dyDescent="0.15">
      <c r="A61" s="3" t="s">
        <v>72</v>
      </c>
      <c r="B61" s="4">
        <v>78.47</v>
      </c>
      <c r="C61" s="4">
        <v>77.56</v>
      </c>
      <c r="D61" s="4">
        <v>67.67</v>
      </c>
      <c r="F61" s="4">
        <f t="shared" si="5"/>
        <v>1.1596788581623507</v>
      </c>
      <c r="G61" s="4">
        <f t="shared" si="6"/>
        <v>12.603542755193068</v>
      </c>
      <c r="H61" s="4">
        <f t="shared" si="7"/>
        <v>86.236778386644573</v>
      </c>
      <c r="J61" s="1">
        <v>1.1596789999999999</v>
      </c>
      <c r="K61" s="1">
        <v>12.603540000000001</v>
      </c>
      <c r="L61" s="1">
        <v>86.236779999999996</v>
      </c>
      <c r="N61" s="25">
        <f t="shared" si="3"/>
        <v>-1.8713547391697942</v>
      </c>
      <c r="O61" s="25">
        <f t="shared" si="4"/>
        <v>-0.835199987950065</v>
      </c>
    </row>
    <row r="62" spans="1:15" x14ac:dyDescent="0.15">
      <c r="A62" s="1" t="s">
        <v>240</v>
      </c>
      <c r="B62" s="4">
        <f>AVERAGE(B2:B61)</f>
        <v>55.620500000000014</v>
      </c>
    </row>
    <row r="63" spans="1:15" x14ac:dyDescent="0.15">
      <c r="A63" s="1" t="s">
        <v>241</v>
      </c>
      <c r="B63" s="4">
        <f>100*0.005/B62</f>
        <v>8.9894912846881971E-3</v>
      </c>
      <c r="F63" s="4">
        <f>COUNTIF(F2:F61,"&lt;10.0")/60</f>
        <v>0.93333333333333335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1"/>
  <sheetViews>
    <sheetView workbookViewId="0">
      <pane xSplit="1" ySplit="1" topLeftCell="AZ2" activePane="bottomRight" state="frozen"/>
      <selection pane="topRight" activeCell="B1" sqref="B1"/>
      <selection pane="bottomLeft" activeCell="A2" sqref="A2"/>
      <selection pane="bottomRight" activeCell="A55" sqref="A55:XFD55"/>
    </sheetView>
  </sheetViews>
  <sheetFormatPr defaultRowHeight="15" x14ac:dyDescent="0.15"/>
  <cols>
    <col min="1" max="1" width="9" style="7"/>
    <col min="2" max="2" width="11.75" style="8" bestFit="1" customWidth="1"/>
    <col min="3" max="3" width="9" style="9"/>
    <col min="4" max="4" width="9" style="7"/>
    <col min="5" max="13" width="9" style="27"/>
    <col min="14" max="16384" width="9" style="7"/>
  </cols>
  <sheetData>
    <row r="1" spans="1:67" s="10" customFormat="1" ht="15.75" thickBot="1" x14ac:dyDescent="0.2">
      <c r="A1" s="10" t="s">
        <v>73</v>
      </c>
      <c r="B1" s="11" t="s">
        <v>74</v>
      </c>
      <c r="C1" s="12" t="s">
        <v>75</v>
      </c>
      <c r="D1" s="10" t="s">
        <v>76</v>
      </c>
      <c r="E1" s="26" t="s">
        <v>77</v>
      </c>
      <c r="F1" s="26" t="s">
        <v>78</v>
      </c>
      <c r="G1" s="26" t="s">
        <v>202</v>
      </c>
      <c r="H1" s="26" t="s">
        <v>79</v>
      </c>
      <c r="I1" s="26" t="s">
        <v>80</v>
      </c>
      <c r="J1" s="26" t="s">
        <v>81</v>
      </c>
      <c r="K1" s="26">
        <v>0.05</v>
      </c>
      <c r="L1" s="26">
        <v>0.25</v>
      </c>
      <c r="M1" s="26" t="s">
        <v>82</v>
      </c>
      <c r="N1" s="10">
        <v>0.75</v>
      </c>
      <c r="O1" s="10">
        <v>0.95</v>
      </c>
      <c r="P1" s="10" t="s">
        <v>83</v>
      </c>
      <c r="Q1" s="10" t="s">
        <v>84</v>
      </c>
      <c r="R1" s="10" t="s">
        <v>85</v>
      </c>
      <c r="S1" s="10" t="s">
        <v>86</v>
      </c>
      <c r="T1" s="10" t="s">
        <v>87</v>
      </c>
      <c r="U1" s="10" t="s">
        <v>88</v>
      </c>
      <c r="V1" s="10" t="s">
        <v>89</v>
      </c>
      <c r="W1" s="10" t="s">
        <v>90</v>
      </c>
      <c r="X1" s="10" t="s">
        <v>91</v>
      </c>
      <c r="Y1" s="10" t="s">
        <v>92</v>
      </c>
      <c r="Z1" s="10" t="s">
        <v>93</v>
      </c>
      <c r="AA1" s="10" t="s">
        <v>94</v>
      </c>
      <c r="AB1" s="10" t="s">
        <v>95</v>
      </c>
      <c r="AC1" s="10" t="s">
        <v>96</v>
      </c>
      <c r="AD1" s="10" t="s">
        <v>97</v>
      </c>
      <c r="AE1" s="10" t="s">
        <v>98</v>
      </c>
      <c r="AF1" s="10" t="s">
        <v>99</v>
      </c>
      <c r="AG1" s="10" t="s">
        <v>100</v>
      </c>
      <c r="AH1" s="10" t="s">
        <v>101</v>
      </c>
      <c r="AI1" s="10" t="s">
        <v>102</v>
      </c>
      <c r="AJ1" s="10" t="s">
        <v>103</v>
      </c>
      <c r="AK1" s="10" t="s">
        <v>104</v>
      </c>
      <c r="AL1" s="10" t="s">
        <v>105</v>
      </c>
      <c r="AM1" s="10" t="s">
        <v>106</v>
      </c>
      <c r="AN1" s="10" t="s">
        <v>107</v>
      </c>
      <c r="AO1" s="10" t="s">
        <v>108</v>
      </c>
      <c r="AP1" s="10" t="s">
        <v>109</v>
      </c>
      <c r="AQ1" s="10" t="s">
        <v>110</v>
      </c>
      <c r="AR1" s="10" t="s">
        <v>111</v>
      </c>
      <c r="AS1" s="10" t="s">
        <v>112</v>
      </c>
      <c r="AT1" s="10" t="s">
        <v>113</v>
      </c>
      <c r="AU1" s="10" t="s">
        <v>114</v>
      </c>
      <c r="AV1" s="10" t="s">
        <v>115</v>
      </c>
      <c r="AW1" s="10" t="s">
        <v>116</v>
      </c>
      <c r="AX1" s="10" t="s">
        <v>117</v>
      </c>
      <c r="AY1" s="10" t="s">
        <v>118</v>
      </c>
      <c r="AZ1" s="10" t="s">
        <v>119</v>
      </c>
      <c r="BA1" s="10" t="s">
        <v>120</v>
      </c>
      <c r="BB1" s="10" t="s">
        <v>121</v>
      </c>
      <c r="BC1" s="10" t="s">
        <v>122</v>
      </c>
      <c r="BD1" s="10" t="s">
        <v>123</v>
      </c>
      <c r="BE1" s="10" t="s">
        <v>124</v>
      </c>
      <c r="BF1" s="10" t="s">
        <v>125</v>
      </c>
      <c r="BG1" s="10" t="s">
        <v>126</v>
      </c>
      <c r="BH1" s="10" t="s">
        <v>127</v>
      </c>
      <c r="BI1" s="10" t="s">
        <v>128</v>
      </c>
      <c r="BJ1" s="10" t="s">
        <v>129</v>
      </c>
      <c r="BK1" s="10" t="s">
        <v>130</v>
      </c>
      <c r="BL1" s="10" t="s">
        <v>131</v>
      </c>
      <c r="BM1" s="10" t="s">
        <v>132</v>
      </c>
      <c r="BN1" s="10" t="s">
        <v>133</v>
      </c>
      <c r="BO1" s="10" t="s">
        <v>134</v>
      </c>
    </row>
    <row r="2" spans="1:67" ht="15.75" thickTop="1" x14ac:dyDescent="0.15">
      <c r="A2" s="7" t="s">
        <v>135</v>
      </c>
      <c r="B2" s="8">
        <v>40759</v>
      </c>
      <c r="C2" s="9">
        <v>0.56946759259259261</v>
      </c>
      <c r="D2" s="7">
        <v>1.58</v>
      </c>
      <c r="E2" s="27">
        <v>1.069</v>
      </c>
      <c r="F2" s="27">
        <v>0.63219999999999998</v>
      </c>
      <c r="G2" s="27">
        <f>F2/E2</f>
        <v>0.59139382600561274</v>
      </c>
      <c r="H2" s="27">
        <v>0.70940000000000003</v>
      </c>
      <c r="I2" s="27">
        <v>4.4188999999999998</v>
      </c>
      <c r="J2" s="27">
        <v>1.1833</v>
      </c>
      <c r="K2" s="27">
        <v>8.7999999999999995E-2</v>
      </c>
      <c r="L2" s="27">
        <v>0.55620000000000003</v>
      </c>
      <c r="M2" s="27">
        <v>1.0056</v>
      </c>
      <c r="N2" s="7">
        <v>1.405</v>
      </c>
      <c r="O2" s="7">
        <v>2.06</v>
      </c>
      <c r="P2" s="7">
        <v>1.3420000000000001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0.01</v>
      </c>
      <c r="Z2" s="7">
        <v>0.01</v>
      </c>
      <c r="AA2" s="7">
        <v>0.02</v>
      </c>
      <c r="AB2" s="7">
        <v>0.02</v>
      </c>
      <c r="AC2" s="7">
        <v>0.05</v>
      </c>
      <c r="AD2" s="7">
        <v>0.05</v>
      </c>
      <c r="AE2" s="7">
        <v>7.0000000000000007E-2</v>
      </c>
      <c r="AF2" s="7">
        <v>7.0000000000000007E-2</v>
      </c>
      <c r="AG2" s="7">
        <v>0.09</v>
      </c>
      <c r="AH2" s="7">
        <v>0.08</v>
      </c>
      <c r="AI2" s="7">
        <v>0.09</v>
      </c>
      <c r="AJ2" s="7">
        <v>0.1</v>
      </c>
      <c r="AK2" s="7">
        <v>0.08</v>
      </c>
      <c r="AL2" s="7">
        <v>0.09</v>
      </c>
      <c r="AM2" s="7">
        <v>0.1</v>
      </c>
      <c r="AN2" s="7">
        <v>0.11</v>
      </c>
      <c r="AO2" s="7">
        <v>0.09</v>
      </c>
      <c r="AP2" s="7">
        <v>0.1</v>
      </c>
      <c r="AQ2" s="7">
        <v>0.08</v>
      </c>
      <c r="AR2" s="7">
        <v>7.0000000000000007E-2</v>
      </c>
      <c r="AS2" s="7">
        <v>0.05</v>
      </c>
      <c r="AT2" s="7">
        <v>0.03</v>
      </c>
      <c r="AU2" s="7">
        <v>0.03</v>
      </c>
      <c r="AV2" s="7">
        <v>0.01</v>
      </c>
      <c r="AW2" s="7">
        <v>0.01</v>
      </c>
      <c r="AX2" s="7">
        <v>0.02</v>
      </c>
      <c r="AY2" s="7">
        <v>0</v>
      </c>
      <c r="AZ2" s="7">
        <v>0.01</v>
      </c>
      <c r="BA2" s="7">
        <v>0.01</v>
      </c>
      <c r="BB2" s="7">
        <v>0</v>
      </c>
      <c r="BC2" s="7">
        <v>0.01</v>
      </c>
      <c r="BD2" s="7">
        <v>0</v>
      </c>
      <c r="BE2" s="7">
        <v>0</v>
      </c>
      <c r="BF2" s="7">
        <v>0</v>
      </c>
      <c r="BG2" s="7">
        <v>0.01</v>
      </c>
      <c r="BH2" s="7">
        <v>0</v>
      </c>
      <c r="BI2" s="7">
        <v>0</v>
      </c>
      <c r="BJ2" s="7">
        <v>0</v>
      </c>
      <c r="BK2" s="7">
        <v>0</v>
      </c>
      <c r="BL2" s="7">
        <v>0.01</v>
      </c>
      <c r="BM2" s="7">
        <v>0</v>
      </c>
      <c r="BN2" s="7">
        <v>0</v>
      </c>
      <c r="BO2" s="7">
        <v>0</v>
      </c>
    </row>
    <row r="3" spans="1:67" x14ac:dyDescent="0.15">
      <c r="A3" s="7" t="s">
        <v>136</v>
      </c>
      <c r="B3" s="8">
        <v>40759</v>
      </c>
      <c r="C3" s="9">
        <v>0.5803935185185185</v>
      </c>
      <c r="D3" s="7">
        <v>1.77</v>
      </c>
      <c r="E3" s="27">
        <v>1.2195</v>
      </c>
      <c r="F3" s="27">
        <v>0.59130000000000005</v>
      </c>
      <c r="G3" s="27">
        <f t="shared" ref="G3:G61" si="0">F3/E3</f>
        <v>0.48487084870848712</v>
      </c>
      <c r="H3" s="27">
        <v>0.32800000000000001</v>
      </c>
      <c r="I3" s="27">
        <v>4.2854000000000001</v>
      </c>
      <c r="J3" s="27">
        <v>1.2333000000000001</v>
      </c>
      <c r="K3" s="27">
        <v>0.14630000000000001</v>
      </c>
      <c r="L3" s="27">
        <v>0.83930000000000005</v>
      </c>
      <c r="M3" s="27">
        <v>1.2082999999999999</v>
      </c>
      <c r="N3" s="7">
        <v>1.4787999999999999</v>
      </c>
      <c r="O3" s="7">
        <v>2.165</v>
      </c>
      <c r="P3" s="7">
        <v>1.2481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0.01</v>
      </c>
      <c r="Y3" s="7">
        <v>0</v>
      </c>
      <c r="Z3" s="7">
        <v>0.01</v>
      </c>
      <c r="AA3" s="7">
        <v>0.01</v>
      </c>
      <c r="AB3" s="7">
        <v>0.02</v>
      </c>
      <c r="AC3" s="7">
        <v>0.04</v>
      </c>
      <c r="AD3" s="7">
        <v>0.03</v>
      </c>
      <c r="AE3" s="7">
        <v>0.05</v>
      </c>
      <c r="AF3" s="7">
        <v>0.04</v>
      </c>
      <c r="AG3" s="7">
        <v>0.06</v>
      </c>
      <c r="AH3" s="7">
        <v>0.05</v>
      </c>
      <c r="AI3" s="7">
        <v>0.06</v>
      </c>
      <c r="AJ3" s="7">
        <v>7.0000000000000007E-2</v>
      </c>
      <c r="AK3" s="7">
        <v>0.09</v>
      </c>
      <c r="AL3" s="7">
        <v>0.11</v>
      </c>
      <c r="AM3" s="7">
        <v>0.13</v>
      </c>
      <c r="AN3" s="7">
        <v>0.18</v>
      </c>
      <c r="AO3" s="7">
        <v>0.17</v>
      </c>
      <c r="AP3" s="7">
        <v>0.16</v>
      </c>
      <c r="AQ3" s="7">
        <v>0.13</v>
      </c>
      <c r="AR3" s="7">
        <v>0.1</v>
      </c>
      <c r="AS3" s="7">
        <v>7.0000000000000007E-2</v>
      </c>
      <c r="AT3" s="7">
        <v>0.04</v>
      </c>
      <c r="AU3" s="7">
        <v>0.03</v>
      </c>
      <c r="AV3" s="7">
        <v>0.01</v>
      </c>
      <c r="AW3" s="7">
        <v>0.01</v>
      </c>
      <c r="AX3" s="7">
        <v>0.01</v>
      </c>
      <c r="AY3" s="7">
        <v>0.01</v>
      </c>
      <c r="AZ3" s="7">
        <v>0.01</v>
      </c>
      <c r="BA3" s="7">
        <v>0.01</v>
      </c>
      <c r="BB3" s="7">
        <v>0.01</v>
      </c>
      <c r="BC3" s="7">
        <v>0.01</v>
      </c>
      <c r="BD3" s="7">
        <v>0</v>
      </c>
      <c r="BE3" s="7">
        <v>0.01</v>
      </c>
      <c r="BF3" s="7">
        <v>0.01</v>
      </c>
      <c r="BG3" s="7">
        <v>0</v>
      </c>
      <c r="BH3" s="7">
        <v>0</v>
      </c>
      <c r="BI3" s="7">
        <v>0.01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</row>
    <row r="4" spans="1:67" x14ac:dyDescent="0.15">
      <c r="A4" s="7" t="s">
        <v>137</v>
      </c>
      <c r="B4" s="8">
        <v>40759</v>
      </c>
      <c r="C4" s="9">
        <v>0.59230324074074081</v>
      </c>
      <c r="D4" s="7">
        <v>1.1000000000000001</v>
      </c>
      <c r="E4" s="27">
        <v>1.0014000000000001</v>
      </c>
      <c r="F4" s="27">
        <v>0.60870000000000002</v>
      </c>
      <c r="G4" s="27">
        <f t="shared" si="0"/>
        <v>0.60784901138406233</v>
      </c>
      <c r="H4" s="27">
        <v>0.49859999999999999</v>
      </c>
      <c r="I4" s="27">
        <v>4.7019000000000002</v>
      </c>
      <c r="J4" s="27">
        <v>1.25</v>
      </c>
      <c r="K4" s="27">
        <v>-6.6699999999999995E-2</v>
      </c>
      <c r="L4" s="27">
        <v>0.54</v>
      </c>
      <c r="M4" s="27">
        <v>0.95</v>
      </c>
      <c r="N4" s="7">
        <v>1.3188</v>
      </c>
      <c r="O4" s="7">
        <v>1.7250000000000001</v>
      </c>
      <c r="P4" s="7">
        <v>1.3098000000000001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0.01</v>
      </c>
      <c r="Y4" s="7">
        <v>0.01</v>
      </c>
      <c r="Z4" s="7">
        <v>0.01</v>
      </c>
      <c r="AA4" s="7">
        <v>0.03</v>
      </c>
      <c r="AB4" s="7">
        <v>0.02</v>
      </c>
      <c r="AC4" s="7">
        <v>0.03</v>
      </c>
      <c r="AD4" s="7">
        <v>0.03</v>
      </c>
      <c r="AE4" s="7">
        <v>0.04</v>
      </c>
      <c r="AF4" s="7">
        <v>0.05</v>
      </c>
      <c r="AG4" s="7">
        <v>0.05</v>
      </c>
      <c r="AH4" s="7">
        <v>0.06</v>
      </c>
      <c r="AI4" s="7">
        <v>7.0000000000000007E-2</v>
      </c>
      <c r="AJ4" s="7">
        <v>7.0000000000000007E-2</v>
      </c>
      <c r="AK4" s="7">
        <v>7.0000000000000007E-2</v>
      </c>
      <c r="AL4" s="7">
        <v>7.0000000000000007E-2</v>
      </c>
      <c r="AM4" s="7">
        <v>7.0000000000000007E-2</v>
      </c>
      <c r="AN4" s="7">
        <v>0.08</v>
      </c>
      <c r="AO4" s="7">
        <v>0.08</v>
      </c>
      <c r="AP4" s="7">
        <v>7.0000000000000007E-2</v>
      </c>
      <c r="AQ4" s="7">
        <v>0.06</v>
      </c>
      <c r="AR4" s="7">
        <v>0.05</v>
      </c>
      <c r="AS4" s="7">
        <v>0.02</v>
      </c>
      <c r="AT4" s="7">
        <v>0.02</v>
      </c>
      <c r="AU4" s="7">
        <v>0.01</v>
      </c>
      <c r="AV4" s="7">
        <v>0</v>
      </c>
      <c r="AW4" s="7">
        <v>0.01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0.01</v>
      </c>
      <c r="BG4" s="7">
        <v>0</v>
      </c>
      <c r="BH4" s="7">
        <v>0</v>
      </c>
      <c r="BI4" s="7">
        <v>0.01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</row>
    <row r="5" spans="1:67" x14ac:dyDescent="0.15">
      <c r="A5" s="7" t="s">
        <v>138</v>
      </c>
      <c r="B5" s="8">
        <v>40759</v>
      </c>
      <c r="C5" s="9">
        <v>0.59761574074074075</v>
      </c>
      <c r="D5" s="7">
        <v>1.6</v>
      </c>
      <c r="E5" s="27">
        <v>0.78690000000000004</v>
      </c>
      <c r="F5" s="27">
        <v>0.50429999999999997</v>
      </c>
      <c r="G5" s="27">
        <f t="shared" si="0"/>
        <v>0.64086923370186799</v>
      </c>
      <c r="H5" s="27">
        <v>0.44209999999999999</v>
      </c>
      <c r="I5" s="27">
        <v>4.3117999999999999</v>
      </c>
      <c r="J5" s="27">
        <v>0.62139999999999995</v>
      </c>
      <c r="K5" s="27">
        <v>-8.3299999999999999E-2</v>
      </c>
      <c r="L5" s="27">
        <v>0.40450000000000003</v>
      </c>
      <c r="M5" s="27">
        <v>0.72689999999999999</v>
      </c>
      <c r="N5" s="7">
        <v>1.0423</v>
      </c>
      <c r="O5" s="7">
        <v>1.5832999999999999</v>
      </c>
      <c r="P5" s="7">
        <v>1.2474000000000001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0.01</v>
      </c>
      <c r="X5" s="7">
        <v>0</v>
      </c>
      <c r="Y5" s="7">
        <v>0.02</v>
      </c>
      <c r="Z5" s="7">
        <v>0.03</v>
      </c>
      <c r="AA5" s="7">
        <v>0.03</v>
      </c>
      <c r="AB5" s="7">
        <v>0.04</v>
      </c>
      <c r="AC5" s="7">
        <v>0.06</v>
      </c>
      <c r="AD5" s="7">
        <v>0.08</v>
      </c>
      <c r="AE5" s="7">
        <v>7.0000000000000007E-2</v>
      </c>
      <c r="AF5" s="7">
        <v>0.11</v>
      </c>
      <c r="AG5" s="7">
        <v>0.1</v>
      </c>
      <c r="AH5" s="7">
        <v>0.15</v>
      </c>
      <c r="AI5" s="7">
        <v>0.13</v>
      </c>
      <c r="AJ5" s="7">
        <v>0.13</v>
      </c>
      <c r="AK5" s="7">
        <v>0.12</v>
      </c>
      <c r="AL5" s="7">
        <v>0.13</v>
      </c>
      <c r="AM5" s="7">
        <v>0.1</v>
      </c>
      <c r="AN5" s="7">
        <v>7.0000000000000007E-2</v>
      </c>
      <c r="AO5" s="7">
        <v>0.06</v>
      </c>
      <c r="AP5" s="7">
        <v>0.04</v>
      </c>
      <c r="AQ5" s="7">
        <v>0.03</v>
      </c>
      <c r="AR5" s="7">
        <v>0.03</v>
      </c>
      <c r="AS5" s="7">
        <v>0.03</v>
      </c>
      <c r="AT5" s="7">
        <v>0.01</v>
      </c>
      <c r="AU5" s="7">
        <v>0</v>
      </c>
      <c r="AV5" s="7">
        <v>0.01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0.01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</row>
    <row r="6" spans="1:67" x14ac:dyDescent="0.15">
      <c r="A6" s="7" t="s">
        <v>139</v>
      </c>
      <c r="B6" s="8">
        <v>40759</v>
      </c>
      <c r="C6" s="9">
        <v>0.603449074074074</v>
      </c>
      <c r="D6" s="7">
        <v>1.54</v>
      </c>
      <c r="E6" s="27">
        <v>1.3604000000000001</v>
      </c>
      <c r="F6" s="27">
        <v>0.58299999999999996</v>
      </c>
      <c r="G6" s="27">
        <f t="shared" si="0"/>
        <v>0.42855042634519253</v>
      </c>
      <c r="H6" s="27">
        <v>0.22470000000000001</v>
      </c>
      <c r="I6" s="27">
        <v>3.7160000000000002</v>
      </c>
      <c r="J6" s="27">
        <v>1.5</v>
      </c>
      <c r="K6" s="27">
        <v>0.37330000000000002</v>
      </c>
      <c r="L6" s="27">
        <v>0.9143</v>
      </c>
      <c r="M6" s="27">
        <v>1.3409</v>
      </c>
      <c r="N6" s="7">
        <v>1.655</v>
      </c>
      <c r="O6" s="7">
        <v>2.2650000000000001</v>
      </c>
      <c r="P6" s="7">
        <v>1.2927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0.01</v>
      </c>
      <c r="Z6" s="7">
        <v>0</v>
      </c>
      <c r="AA6" s="7">
        <v>0</v>
      </c>
      <c r="AB6" s="7">
        <v>0.01</v>
      </c>
      <c r="AC6" s="7">
        <v>0.01</v>
      </c>
      <c r="AD6" s="7">
        <v>0.02</v>
      </c>
      <c r="AE6" s="7">
        <v>0.02</v>
      </c>
      <c r="AF6" s="7">
        <v>0.03</v>
      </c>
      <c r="AG6" s="7">
        <v>0.05</v>
      </c>
      <c r="AH6" s="7">
        <v>0.05</v>
      </c>
      <c r="AI6" s="7">
        <v>7.0000000000000007E-2</v>
      </c>
      <c r="AJ6" s="7">
        <v>7.0000000000000007E-2</v>
      </c>
      <c r="AK6" s="7">
        <v>7.0000000000000007E-2</v>
      </c>
      <c r="AL6" s="7">
        <v>0.08</v>
      </c>
      <c r="AM6" s="7">
        <v>0.08</v>
      </c>
      <c r="AN6" s="7">
        <v>0.1</v>
      </c>
      <c r="AO6" s="7">
        <v>0.11</v>
      </c>
      <c r="AP6" s="7">
        <v>0.12</v>
      </c>
      <c r="AQ6" s="7">
        <v>0.13</v>
      </c>
      <c r="AR6" s="7">
        <v>0.12</v>
      </c>
      <c r="AS6" s="7">
        <v>0.1</v>
      </c>
      <c r="AT6" s="7">
        <v>7.0000000000000007E-2</v>
      </c>
      <c r="AU6" s="7">
        <v>0.05</v>
      </c>
      <c r="AV6" s="7">
        <v>0.04</v>
      </c>
      <c r="AW6" s="7">
        <v>0.03</v>
      </c>
      <c r="AX6" s="7">
        <v>0.02</v>
      </c>
      <c r="AY6" s="7">
        <v>0.02</v>
      </c>
      <c r="AZ6" s="7">
        <v>0.01</v>
      </c>
      <c r="BA6" s="7">
        <v>0.01</v>
      </c>
      <c r="BB6" s="7">
        <v>0.01</v>
      </c>
      <c r="BC6" s="7">
        <v>0.01</v>
      </c>
      <c r="BD6" s="7">
        <v>0</v>
      </c>
      <c r="BE6" s="7">
        <v>0.01</v>
      </c>
      <c r="BF6" s="7">
        <v>0</v>
      </c>
      <c r="BG6" s="7">
        <v>0</v>
      </c>
      <c r="BH6" s="7">
        <v>0</v>
      </c>
      <c r="BI6" s="7">
        <v>0</v>
      </c>
      <c r="BJ6" s="7">
        <v>0.01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</row>
    <row r="7" spans="1:67" x14ac:dyDescent="0.15">
      <c r="A7" s="7" t="s">
        <v>140</v>
      </c>
      <c r="B7" s="8">
        <v>40759</v>
      </c>
      <c r="C7" s="9">
        <v>0.608912037037037</v>
      </c>
      <c r="D7" s="7">
        <v>0.91</v>
      </c>
      <c r="E7" s="27">
        <v>1.1257999999999999</v>
      </c>
      <c r="F7" s="27">
        <v>0.52729999999999999</v>
      </c>
      <c r="G7" s="27">
        <f t="shared" si="0"/>
        <v>0.46837804228104463</v>
      </c>
      <c r="H7" s="27">
        <v>0.38369999999999999</v>
      </c>
      <c r="I7" s="27">
        <v>3.6934</v>
      </c>
      <c r="J7" s="27">
        <v>1.2</v>
      </c>
      <c r="K7" s="27">
        <v>0.22750000000000001</v>
      </c>
      <c r="L7" s="27">
        <v>0.7036</v>
      </c>
      <c r="M7" s="27">
        <v>1.0857000000000001</v>
      </c>
      <c r="N7" s="7">
        <v>1.4041999999999999</v>
      </c>
      <c r="O7" s="7">
        <v>1.9225000000000001</v>
      </c>
      <c r="P7" s="7">
        <v>1.2747999999999999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0.01</v>
      </c>
      <c r="AB7" s="7">
        <v>0.01</v>
      </c>
      <c r="AC7" s="7">
        <v>0.01</v>
      </c>
      <c r="AD7" s="7">
        <v>0.02</v>
      </c>
      <c r="AE7" s="7">
        <v>0.02</v>
      </c>
      <c r="AF7" s="7">
        <v>0.03</v>
      </c>
      <c r="AG7" s="7">
        <v>0.05</v>
      </c>
      <c r="AH7" s="7">
        <v>0.04</v>
      </c>
      <c r="AI7" s="7">
        <v>7.0000000000000007E-2</v>
      </c>
      <c r="AJ7" s="7">
        <v>0.05</v>
      </c>
      <c r="AK7" s="7">
        <v>0.06</v>
      </c>
      <c r="AL7" s="7">
        <v>0.06</v>
      </c>
      <c r="AM7" s="7">
        <v>7.0000000000000007E-2</v>
      </c>
      <c r="AN7" s="7">
        <v>0.08</v>
      </c>
      <c r="AO7" s="7">
        <v>7.0000000000000007E-2</v>
      </c>
      <c r="AP7" s="7">
        <v>0.06</v>
      </c>
      <c r="AQ7" s="7">
        <v>0.05</v>
      </c>
      <c r="AR7" s="7">
        <v>0.05</v>
      </c>
      <c r="AS7" s="7">
        <v>0.02</v>
      </c>
      <c r="AT7" s="7">
        <v>0.02</v>
      </c>
      <c r="AU7" s="7">
        <v>0.02</v>
      </c>
      <c r="AV7" s="7">
        <v>0.01</v>
      </c>
      <c r="AW7" s="7">
        <v>0.01</v>
      </c>
      <c r="AX7" s="7">
        <v>0</v>
      </c>
      <c r="AY7" s="7">
        <v>0</v>
      </c>
      <c r="AZ7" s="7">
        <v>0.01</v>
      </c>
      <c r="BA7" s="7">
        <v>0</v>
      </c>
      <c r="BB7" s="7">
        <v>0</v>
      </c>
      <c r="BC7" s="7">
        <v>0</v>
      </c>
      <c r="BD7" s="7">
        <v>0</v>
      </c>
      <c r="BE7" s="7">
        <v>0.01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</row>
    <row r="8" spans="1:67" x14ac:dyDescent="0.15">
      <c r="A8" s="7" t="s">
        <v>141</v>
      </c>
      <c r="B8" s="8">
        <v>40759</v>
      </c>
      <c r="C8" s="9">
        <v>0.61406250000000007</v>
      </c>
      <c r="D8" s="7">
        <v>0.82</v>
      </c>
      <c r="E8" s="27">
        <v>1.2767999999999999</v>
      </c>
      <c r="F8" s="27">
        <v>0.63360000000000005</v>
      </c>
      <c r="G8" s="27">
        <f t="shared" si="0"/>
        <v>0.49624060150375948</v>
      </c>
      <c r="H8" s="27">
        <v>0.25480000000000003</v>
      </c>
      <c r="I8" s="27">
        <v>4.0075000000000003</v>
      </c>
      <c r="J8" s="27">
        <v>1.55</v>
      </c>
      <c r="K8" s="27">
        <v>0.155</v>
      </c>
      <c r="L8" s="27">
        <v>0.8</v>
      </c>
      <c r="M8" s="27">
        <v>1.2833000000000001</v>
      </c>
      <c r="N8" s="7">
        <v>1.625</v>
      </c>
      <c r="O8" s="7">
        <v>2.14</v>
      </c>
      <c r="P8" s="7">
        <v>1.331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0.01</v>
      </c>
      <c r="Z8" s="7">
        <v>0</v>
      </c>
      <c r="AA8" s="7">
        <v>0</v>
      </c>
      <c r="AB8" s="7">
        <v>0.01</v>
      </c>
      <c r="AC8" s="7">
        <v>0.02</v>
      </c>
      <c r="AD8" s="7">
        <v>0.02</v>
      </c>
      <c r="AE8" s="7">
        <v>0.02</v>
      </c>
      <c r="AF8" s="7">
        <v>0.02</v>
      </c>
      <c r="AG8" s="7">
        <v>0.03</v>
      </c>
      <c r="AH8" s="7">
        <v>0.02</v>
      </c>
      <c r="AI8" s="7">
        <v>0.04</v>
      </c>
      <c r="AJ8" s="7">
        <v>0.03</v>
      </c>
      <c r="AK8" s="7">
        <v>0.04</v>
      </c>
      <c r="AL8" s="7">
        <v>0.04</v>
      </c>
      <c r="AM8" s="7">
        <v>0.04</v>
      </c>
      <c r="AN8" s="7">
        <v>0.05</v>
      </c>
      <c r="AO8" s="7">
        <v>0.06</v>
      </c>
      <c r="AP8" s="7">
        <v>0.06</v>
      </c>
      <c r="AQ8" s="7">
        <v>0.06</v>
      </c>
      <c r="AR8" s="7">
        <v>0.06</v>
      </c>
      <c r="AS8" s="7">
        <v>0.05</v>
      </c>
      <c r="AT8" s="7">
        <v>0.04</v>
      </c>
      <c r="AU8" s="7">
        <v>0.03</v>
      </c>
      <c r="AV8" s="7">
        <v>0.02</v>
      </c>
      <c r="AW8" s="7">
        <v>0.01</v>
      </c>
      <c r="AX8" s="7">
        <v>0.01</v>
      </c>
      <c r="AY8" s="7">
        <v>0</v>
      </c>
      <c r="AZ8" s="7">
        <v>0.01</v>
      </c>
      <c r="BA8" s="7">
        <v>0</v>
      </c>
      <c r="BB8" s="7">
        <v>0.01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0.01</v>
      </c>
      <c r="BL8" s="7">
        <v>0</v>
      </c>
      <c r="BM8" s="7">
        <v>0</v>
      </c>
      <c r="BN8" s="7">
        <v>0</v>
      </c>
      <c r="BO8" s="7">
        <v>0</v>
      </c>
    </row>
    <row r="9" spans="1:67" x14ac:dyDescent="0.15">
      <c r="A9" s="7" t="s">
        <v>142</v>
      </c>
      <c r="B9" s="8">
        <v>40759</v>
      </c>
      <c r="C9" s="9">
        <v>0.61913194444444442</v>
      </c>
      <c r="D9" s="7">
        <v>1.47</v>
      </c>
      <c r="E9" s="27">
        <v>0.79149999999999998</v>
      </c>
      <c r="F9" s="27">
        <v>0.44490000000000002</v>
      </c>
      <c r="G9" s="27">
        <f t="shared" si="0"/>
        <v>0.56209728363866085</v>
      </c>
      <c r="H9" s="27">
        <v>1.1316999999999999</v>
      </c>
      <c r="I9" s="27">
        <v>7.4062999999999999</v>
      </c>
      <c r="J9" s="27">
        <v>0.63329999999999997</v>
      </c>
      <c r="K9" s="27">
        <v>8.3799999999999999E-2</v>
      </c>
      <c r="L9" s="27">
        <v>0.4788</v>
      </c>
      <c r="M9" s="27">
        <v>0.70589999999999997</v>
      </c>
      <c r="N9" s="7">
        <v>0.96879999999999999</v>
      </c>
      <c r="O9" s="7">
        <v>1.4382999999999999</v>
      </c>
      <c r="P9" s="7">
        <v>1.1851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0.01</v>
      </c>
      <c r="Y9" s="7">
        <v>0</v>
      </c>
      <c r="Z9" s="7">
        <v>0.01</v>
      </c>
      <c r="AA9" s="7">
        <v>0.01</v>
      </c>
      <c r="AB9" s="7">
        <v>0.03</v>
      </c>
      <c r="AC9" s="7">
        <v>0.04</v>
      </c>
      <c r="AD9" s="7">
        <v>0.05</v>
      </c>
      <c r="AE9" s="7">
        <v>0.08</v>
      </c>
      <c r="AF9" s="7">
        <v>0.1</v>
      </c>
      <c r="AG9" s="7">
        <v>0.13</v>
      </c>
      <c r="AH9" s="7">
        <v>0.18</v>
      </c>
      <c r="AI9" s="7">
        <v>0.17</v>
      </c>
      <c r="AJ9" s="7">
        <v>0.14000000000000001</v>
      </c>
      <c r="AK9" s="7">
        <v>0.13</v>
      </c>
      <c r="AL9" s="7">
        <v>0.12</v>
      </c>
      <c r="AM9" s="7">
        <v>7.0000000000000007E-2</v>
      </c>
      <c r="AN9" s="7">
        <v>0.06</v>
      </c>
      <c r="AO9" s="7">
        <v>0.04</v>
      </c>
      <c r="AP9" s="7">
        <v>0.03</v>
      </c>
      <c r="AQ9" s="7">
        <v>0.02</v>
      </c>
      <c r="AR9" s="7">
        <v>0.01</v>
      </c>
      <c r="AS9" s="7">
        <v>0.01</v>
      </c>
      <c r="AT9" s="7">
        <v>0</v>
      </c>
      <c r="AU9" s="7">
        <v>0.01</v>
      </c>
      <c r="AV9" s="7">
        <v>0</v>
      </c>
      <c r="AW9" s="7">
        <v>0</v>
      </c>
      <c r="AX9" s="7">
        <v>0</v>
      </c>
      <c r="AY9" s="7">
        <v>0.01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0.01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</row>
    <row r="10" spans="1:67" x14ac:dyDescent="0.15">
      <c r="A10" s="7" t="s">
        <v>143</v>
      </c>
      <c r="B10" s="8">
        <v>40759</v>
      </c>
      <c r="C10" s="9">
        <v>0.62421296296296302</v>
      </c>
      <c r="D10" s="7">
        <v>1.03</v>
      </c>
      <c r="E10" s="27">
        <v>0.5413</v>
      </c>
      <c r="F10" s="27">
        <v>0.51839999999999997</v>
      </c>
      <c r="G10" s="27">
        <f t="shared" si="0"/>
        <v>0.95769443931276554</v>
      </c>
      <c r="H10" s="27">
        <v>2.331</v>
      </c>
      <c r="I10" s="27">
        <v>15.549200000000001</v>
      </c>
      <c r="J10" s="27">
        <v>0.5</v>
      </c>
      <c r="K10" s="27">
        <v>-0.1925</v>
      </c>
      <c r="L10" s="27">
        <v>0.18440000000000001</v>
      </c>
      <c r="M10" s="27">
        <v>0.46360000000000001</v>
      </c>
      <c r="N10" s="7">
        <v>0.73060000000000003</v>
      </c>
      <c r="O10" s="7">
        <v>1.1924999999999999</v>
      </c>
      <c r="P10" s="7">
        <v>1.2083999999999999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0.01</v>
      </c>
      <c r="X10" s="7">
        <v>0.01</v>
      </c>
      <c r="Y10" s="7">
        <v>0.02</v>
      </c>
      <c r="Z10" s="7">
        <v>0.02</v>
      </c>
      <c r="AA10" s="7">
        <v>0.05</v>
      </c>
      <c r="AB10" s="7">
        <v>0.06</v>
      </c>
      <c r="AC10" s="7">
        <v>0.06</v>
      </c>
      <c r="AD10" s="7">
        <v>0.08</v>
      </c>
      <c r="AE10" s="7">
        <v>0.1</v>
      </c>
      <c r="AF10" s="7">
        <v>0.09</v>
      </c>
      <c r="AG10" s="7">
        <v>0.11</v>
      </c>
      <c r="AH10" s="7">
        <v>0.09</v>
      </c>
      <c r="AI10" s="7">
        <v>0.09</v>
      </c>
      <c r="AJ10" s="7">
        <v>7.0000000000000007E-2</v>
      </c>
      <c r="AK10" s="7">
        <v>0.05</v>
      </c>
      <c r="AL10" s="7">
        <v>0.04</v>
      </c>
      <c r="AM10" s="7">
        <v>0.02</v>
      </c>
      <c r="AN10" s="7">
        <v>0.02</v>
      </c>
      <c r="AO10" s="7">
        <v>0.01</v>
      </c>
      <c r="AP10" s="7">
        <v>0</v>
      </c>
      <c r="AQ10" s="7">
        <v>0.01</v>
      </c>
      <c r="AR10" s="7">
        <v>0</v>
      </c>
      <c r="AS10" s="7">
        <v>0</v>
      </c>
      <c r="AT10" s="7">
        <v>0.01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0.01</v>
      </c>
      <c r="BN10" s="7">
        <v>0</v>
      </c>
      <c r="BO10" s="7">
        <v>0</v>
      </c>
    </row>
    <row r="11" spans="1:67" x14ac:dyDescent="0.15">
      <c r="A11" s="7" t="s">
        <v>144</v>
      </c>
      <c r="B11" s="8">
        <v>40759</v>
      </c>
      <c r="C11" s="9">
        <v>0.63012731481481488</v>
      </c>
      <c r="D11" s="7">
        <v>0.93</v>
      </c>
      <c r="E11" s="27">
        <v>0.69730000000000003</v>
      </c>
      <c r="F11" s="27">
        <v>0.40100000000000002</v>
      </c>
      <c r="G11" s="27">
        <f t="shared" si="0"/>
        <v>0.57507529040585115</v>
      </c>
      <c r="H11" s="27">
        <v>0.50839999999999996</v>
      </c>
      <c r="I11" s="27">
        <v>4.3380000000000001</v>
      </c>
      <c r="J11" s="27">
        <v>0.65</v>
      </c>
      <c r="K11" s="27">
        <v>5.0000000000000001E-3</v>
      </c>
      <c r="L11" s="27">
        <v>0.3679</v>
      </c>
      <c r="M11" s="27">
        <v>0.64500000000000002</v>
      </c>
      <c r="N11" s="7">
        <v>0.90280000000000005</v>
      </c>
      <c r="O11" s="7">
        <v>1.2675000000000001</v>
      </c>
      <c r="P11" s="7">
        <v>1.2037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0.02</v>
      </c>
      <c r="AA11" s="7">
        <v>0.01</v>
      </c>
      <c r="AB11" s="7">
        <v>0.03</v>
      </c>
      <c r="AC11" s="7">
        <v>0.03</v>
      </c>
      <c r="AD11" s="7">
        <v>0.06</v>
      </c>
      <c r="AE11" s="7">
        <v>7.0000000000000007E-2</v>
      </c>
      <c r="AF11" s="7">
        <v>7.0000000000000007E-2</v>
      </c>
      <c r="AG11" s="7">
        <v>0.08</v>
      </c>
      <c r="AH11" s="7">
        <v>0.1</v>
      </c>
      <c r="AI11" s="7">
        <v>0.1</v>
      </c>
      <c r="AJ11" s="7">
        <v>0.08</v>
      </c>
      <c r="AK11" s="7">
        <v>0.09</v>
      </c>
      <c r="AL11" s="7">
        <v>7.0000000000000007E-2</v>
      </c>
      <c r="AM11" s="7">
        <v>0.04</v>
      </c>
      <c r="AN11" s="7">
        <v>0.03</v>
      </c>
      <c r="AO11" s="7">
        <v>0.02</v>
      </c>
      <c r="AP11" s="7">
        <v>0.01</v>
      </c>
      <c r="AQ11" s="7">
        <v>0</v>
      </c>
      <c r="AR11" s="7">
        <v>0.01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0.01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</row>
    <row r="12" spans="1:67" s="36" customFormat="1" x14ac:dyDescent="0.15">
      <c r="A12" s="36" t="s">
        <v>145</v>
      </c>
      <c r="B12" s="37">
        <v>40759</v>
      </c>
      <c r="C12" s="38">
        <v>0.63633101851851859</v>
      </c>
      <c r="D12" s="36">
        <v>1.45</v>
      </c>
      <c r="E12" s="36">
        <v>0.72409999999999997</v>
      </c>
      <c r="F12" s="36">
        <v>0.53049999999999997</v>
      </c>
      <c r="G12" s="36">
        <f t="shared" si="0"/>
        <v>0.73263361414169315</v>
      </c>
      <c r="H12" s="36">
        <v>0.87919999999999998</v>
      </c>
      <c r="I12" s="36">
        <v>5.6725000000000003</v>
      </c>
      <c r="J12" s="36">
        <v>0.52500000000000002</v>
      </c>
      <c r="K12" s="36">
        <v>-0.10829999999999999</v>
      </c>
      <c r="L12" s="36">
        <v>0.29249999999999998</v>
      </c>
      <c r="M12" s="36">
        <v>0.63639999999999997</v>
      </c>
      <c r="N12" s="36">
        <v>0.96940000000000004</v>
      </c>
      <c r="O12" s="36">
        <v>1.4875</v>
      </c>
      <c r="P12" s="36">
        <v>1.2644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0.01</v>
      </c>
      <c r="X12" s="36">
        <v>0</v>
      </c>
      <c r="Y12" s="36">
        <v>0.02</v>
      </c>
      <c r="Z12" s="36">
        <v>0.03</v>
      </c>
      <c r="AA12" s="36">
        <v>0.03</v>
      </c>
      <c r="AB12" s="36">
        <v>0.06</v>
      </c>
      <c r="AC12" s="36">
        <v>7.0000000000000007E-2</v>
      </c>
      <c r="AD12" s="36">
        <v>0.1</v>
      </c>
      <c r="AE12" s="36">
        <v>0.1</v>
      </c>
      <c r="AF12" s="36">
        <v>0.09</v>
      </c>
      <c r="AG12" s="36">
        <v>0.12</v>
      </c>
      <c r="AH12" s="36">
        <v>0.11</v>
      </c>
      <c r="AI12" s="36">
        <v>0.12</v>
      </c>
      <c r="AJ12" s="36">
        <v>0.1</v>
      </c>
      <c r="AK12" s="36">
        <v>0.11</v>
      </c>
      <c r="AL12" s="36">
        <v>0.09</v>
      </c>
      <c r="AM12" s="36">
        <v>0.08</v>
      </c>
      <c r="AN12" s="36">
        <v>0.05</v>
      </c>
      <c r="AO12" s="36">
        <v>0.05</v>
      </c>
      <c r="AP12" s="36">
        <v>0.03</v>
      </c>
      <c r="AQ12" s="36">
        <v>0.02</v>
      </c>
      <c r="AR12" s="36">
        <v>0.02</v>
      </c>
      <c r="AS12" s="36">
        <v>0.01</v>
      </c>
      <c r="AT12" s="36">
        <v>0.01</v>
      </c>
      <c r="AU12" s="36">
        <v>0.01</v>
      </c>
      <c r="AV12" s="36">
        <v>0</v>
      </c>
      <c r="AW12" s="36">
        <v>0</v>
      </c>
      <c r="AX12" s="36">
        <v>0.01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0.01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</row>
    <row r="13" spans="1:67" s="27" customFormat="1" x14ac:dyDescent="0.15">
      <c r="A13" s="27" t="s">
        <v>146</v>
      </c>
      <c r="B13" s="39">
        <v>40759</v>
      </c>
      <c r="C13" s="40">
        <v>0.64373842592592589</v>
      </c>
      <c r="D13" s="27">
        <v>1.33</v>
      </c>
      <c r="E13" s="27">
        <v>0.40339999999999998</v>
      </c>
      <c r="F13" s="27">
        <v>0.49199999999999999</v>
      </c>
      <c r="G13" s="27">
        <f t="shared" si="0"/>
        <v>1.2196331184928111</v>
      </c>
      <c r="H13" s="27">
        <v>1.6314</v>
      </c>
      <c r="I13" s="27">
        <v>8.9025999999999996</v>
      </c>
      <c r="J13" s="27">
        <v>0.21</v>
      </c>
      <c r="K13" s="27">
        <v>-0.29499999999999998</v>
      </c>
      <c r="L13" s="27">
        <v>4.3200000000000002E-2</v>
      </c>
      <c r="M13" s="27">
        <v>0.2923</v>
      </c>
      <c r="N13" s="27">
        <v>0.5806</v>
      </c>
      <c r="O13" s="27">
        <v>1.1850000000000001</v>
      </c>
      <c r="P13" s="27">
        <v>1.2047000000000001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0.01</v>
      </c>
      <c r="W13" s="27">
        <v>0.01</v>
      </c>
      <c r="X13" s="27">
        <v>0.03</v>
      </c>
      <c r="Y13" s="27">
        <v>0.03</v>
      </c>
      <c r="Z13" s="27">
        <v>0.08</v>
      </c>
      <c r="AA13" s="27">
        <v>7.0000000000000007E-2</v>
      </c>
      <c r="AB13" s="27">
        <v>0.11</v>
      </c>
      <c r="AC13" s="27">
        <v>0.12</v>
      </c>
      <c r="AD13" s="27">
        <v>0.15</v>
      </c>
      <c r="AE13" s="27">
        <v>0.13</v>
      </c>
      <c r="AF13" s="27">
        <v>0.12</v>
      </c>
      <c r="AG13" s="27">
        <v>0.11</v>
      </c>
      <c r="AH13" s="27">
        <v>0.09</v>
      </c>
      <c r="AI13" s="27">
        <v>7.0000000000000007E-2</v>
      </c>
      <c r="AJ13" s="27">
        <v>0.05</v>
      </c>
      <c r="AK13" s="27">
        <v>0.04</v>
      </c>
      <c r="AL13" s="27">
        <v>0.02</v>
      </c>
      <c r="AM13" s="27">
        <v>0.02</v>
      </c>
      <c r="AN13" s="27">
        <v>0.01</v>
      </c>
      <c r="AO13" s="27">
        <v>0.02</v>
      </c>
      <c r="AP13" s="27">
        <v>0</v>
      </c>
      <c r="AQ13" s="27">
        <v>0.01</v>
      </c>
      <c r="AR13" s="27">
        <v>0</v>
      </c>
      <c r="AS13" s="27">
        <v>0.01</v>
      </c>
      <c r="AT13" s="27">
        <v>0</v>
      </c>
      <c r="AU13" s="27">
        <v>0</v>
      </c>
      <c r="AV13" s="27">
        <v>0.01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0.01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</row>
    <row r="14" spans="1:67" x14ac:dyDescent="0.15">
      <c r="A14" s="7" t="s">
        <v>147</v>
      </c>
      <c r="B14" s="8">
        <v>40759</v>
      </c>
      <c r="C14" s="9">
        <v>0.64917824074074071</v>
      </c>
      <c r="D14" s="7">
        <v>1.55</v>
      </c>
      <c r="E14" s="27">
        <v>0.57130000000000003</v>
      </c>
      <c r="F14" s="27">
        <v>0.50519999999999998</v>
      </c>
      <c r="G14" s="27">
        <f t="shared" si="0"/>
        <v>0.88429896726763513</v>
      </c>
      <c r="H14" s="27">
        <v>1.9334</v>
      </c>
      <c r="I14" s="27">
        <v>10.8238</v>
      </c>
      <c r="J14" s="27">
        <v>0.39439999999999997</v>
      </c>
      <c r="K14" s="27">
        <v>-0.13750000000000001</v>
      </c>
      <c r="L14" s="27">
        <v>0.21460000000000001</v>
      </c>
      <c r="M14" s="27">
        <v>0.4536</v>
      </c>
      <c r="N14" s="7">
        <v>0.72499999999999998</v>
      </c>
      <c r="O14" s="7">
        <v>1.125</v>
      </c>
      <c r="P14" s="7">
        <v>1.1935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0.01</v>
      </c>
      <c r="X14" s="7">
        <v>0.01</v>
      </c>
      <c r="Y14" s="7">
        <v>0.02</v>
      </c>
      <c r="Z14" s="7">
        <v>0.03</v>
      </c>
      <c r="AA14" s="7">
        <v>0.06</v>
      </c>
      <c r="AB14" s="7">
        <v>0.08</v>
      </c>
      <c r="AC14" s="7">
        <v>0.1</v>
      </c>
      <c r="AD14" s="7">
        <v>0.12</v>
      </c>
      <c r="AE14" s="7">
        <v>0.15</v>
      </c>
      <c r="AF14" s="7">
        <v>0.19</v>
      </c>
      <c r="AG14" s="7">
        <v>0.14000000000000001</v>
      </c>
      <c r="AH14" s="7">
        <v>0.17</v>
      </c>
      <c r="AI14" s="7">
        <v>0.11</v>
      </c>
      <c r="AJ14" s="7">
        <v>0.12</v>
      </c>
      <c r="AK14" s="7">
        <v>7.0000000000000007E-2</v>
      </c>
      <c r="AL14" s="7">
        <v>7.0000000000000007E-2</v>
      </c>
      <c r="AM14" s="7">
        <v>0.03</v>
      </c>
      <c r="AN14" s="7">
        <v>0.02</v>
      </c>
      <c r="AO14" s="7">
        <v>0.02</v>
      </c>
      <c r="AP14" s="7">
        <v>0</v>
      </c>
      <c r="AQ14" s="7">
        <v>0.01</v>
      </c>
      <c r="AR14" s="7">
        <v>0</v>
      </c>
      <c r="AS14" s="7">
        <v>0.01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0.01</v>
      </c>
      <c r="BB14" s="7">
        <v>0</v>
      </c>
      <c r="BC14" s="7">
        <v>0</v>
      </c>
      <c r="BD14" s="7">
        <v>0</v>
      </c>
      <c r="BE14" s="7">
        <v>0.01</v>
      </c>
      <c r="BF14" s="7">
        <v>0</v>
      </c>
      <c r="BG14" s="7">
        <v>0</v>
      </c>
      <c r="BH14" s="7">
        <v>0.01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</row>
    <row r="15" spans="1:67" x14ac:dyDescent="0.15">
      <c r="A15" s="7" t="s">
        <v>148</v>
      </c>
      <c r="B15" s="8">
        <v>40759</v>
      </c>
      <c r="C15" s="9">
        <v>0.65452546296296299</v>
      </c>
      <c r="D15" s="7">
        <v>1.1000000000000001</v>
      </c>
      <c r="E15" s="27">
        <v>1.1435999999999999</v>
      </c>
      <c r="F15" s="27">
        <v>0.3831</v>
      </c>
      <c r="G15" s="27">
        <f t="shared" si="0"/>
        <v>0.33499475341028334</v>
      </c>
      <c r="H15" s="27">
        <v>-0.35870000000000002</v>
      </c>
      <c r="I15" s="27">
        <v>4.0967000000000002</v>
      </c>
      <c r="J15" s="27">
        <v>1.1499999999999999</v>
      </c>
      <c r="K15" s="27">
        <v>0.375</v>
      </c>
      <c r="L15" s="27">
        <v>0.87139999999999995</v>
      </c>
      <c r="M15" s="27">
        <v>1.1429</v>
      </c>
      <c r="N15" s="7">
        <v>1.3462000000000001</v>
      </c>
      <c r="O15" s="7">
        <v>1.6125</v>
      </c>
      <c r="P15" s="7">
        <v>1.1788000000000001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0.01</v>
      </c>
      <c r="AB15" s="7">
        <v>0</v>
      </c>
      <c r="AC15" s="7">
        <v>0.01</v>
      </c>
      <c r="AD15" s="7">
        <v>0.01</v>
      </c>
      <c r="AE15" s="7">
        <v>0.02</v>
      </c>
      <c r="AF15" s="7">
        <v>0.02</v>
      </c>
      <c r="AG15" s="7">
        <v>0.03</v>
      </c>
      <c r="AH15" s="7">
        <v>0.04</v>
      </c>
      <c r="AI15" s="7">
        <v>0.05</v>
      </c>
      <c r="AJ15" s="7">
        <v>7.0000000000000007E-2</v>
      </c>
      <c r="AK15" s="7">
        <v>7.0000000000000007E-2</v>
      </c>
      <c r="AL15" s="7">
        <v>0.09</v>
      </c>
      <c r="AM15" s="7">
        <v>0.14000000000000001</v>
      </c>
      <c r="AN15" s="7">
        <v>0.14000000000000001</v>
      </c>
      <c r="AO15" s="7">
        <v>0.13</v>
      </c>
      <c r="AP15" s="7">
        <v>0.12</v>
      </c>
      <c r="AQ15" s="7">
        <v>7.0000000000000007E-2</v>
      </c>
      <c r="AR15" s="7">
        <v>0.04</v>
      </c>
      <c r="AS15" s="7">
        <v>0.02</v>
      </c>
      <c r="AT15" s="7">
        <v>0.01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0.01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</row>
    <row r="16" spans="1:67" x14ac:dyDescent="0.15">
      <c r="A16" s="7" t="s">
        <v>149</v>
      </c>
      <c r="B16" s="8">
        <v>40759</v>
      </c>
      <c r="C16" s="9">
        <v>0.65978009259259263</v>
      </c>
      <c r="D16" s="7">
        <v>1.07</v>
      </c>
      <c r="E16" s="27">
        <v>0.75929999999999997</v>
      </c>
      <c r="F16" s="27">
        <v>0.52480000000000004</v>
      </c>
      <c r="G16" s="27">
        <f t="shared" si="0"/>
        <v>0.69116291320953516</v>
      </c>
      <c r="H16" s="27">
        <v>2.0731000000000002</v>
      </c>
      <c r="I16" s="27">
        <v>14.1241</v>
      </c>
      <c r="J16" s="27">
        <v>0.65</v>
      </c>
      <c r="K16" s="27">
        <v>-3.2500000000000001E-2</v>
      </c>
      <c r="L16" s="27">
        <v>0.38929999999999998</v>
      </c>
      <c r="M16" s="27">
        <v>0.68500000000000005</v>
      </c>
      <c r="N16" s="7">
        <v>0.96560000000000001</v>
      </c>
      <c r="O16" s="7">
        <v>1.4325000000000001</v>
      </c>
      <c r="P16" s="7">
        <v>1.2211000000000001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0.01</v>
      </c>
      <c r="Y16" s="7">
        <v>0</v>
      </c>
      <c r="Z16" s="7">
        <v>0.01</v>
      </c>
      <c r="AA16" s="7">
        <v>0.03</v>
      </c>
      <c r="AB16" s="7">
        <v>0.02</v>
      </c>
      <c r="AC16" s="7">
        <v>0.04</v>
      </c>
      <c r="AD16" s="7">
        <v>0.06</v>
      </c>
      <c r="AE16" s="7">
        <v>7.0000000000000007E-2</v>
      </c>
      <c r="AF16" s="7">
        <v>7.0000000000000007E-2</v>
      </c>
      <c r="AG16" s="7">
        <v>0.09</v>
      </c>
      <c r="AH16" s="7">
        <v>0.1</v>
      </c>
      <c r="AI16" s="7">
        <v>0.1</v>
      </c>
      <c r="AJ16" s="7">
        <v>0.1</v>
      </c>
      <c r="AK16" s="7">
        <v>0.09</v>
      </c>
      <c r="AL16" s="7">
        <v>0.08</v>
      </c>
      <c r="AM16" s="7">
        <v>0.06</v>
      </c>
      <c r="AN16" s="7">
        <v>0.04</v>
      </c>
      <c r="AO16" s="7">
        <v>0.03</v>
      </c>
      <c r="AP16" s="7">
        <v>0.02</v>
      </c>
      <c r="AQ16" s="7">
        <v>0.02</v>
      </c>
      <c r="AR16" s="7">
        <v>0</v>
      </c>
      <c r="AS16" s="7">
        <v>0.01</v>
      </c>
      <c r="AT16" s="7">
        <v>0</v>
      </c>
      <c r="AU16" s="7">
        <v>0</v>
      </c>
      <c r="AV16" s="7">
        <v>0.01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0.01</v>
      </c>
    </row>
    <row r="17" spans="1:67" x14ac:dyDescent="0.15">
      <c r="A17" s="7" t="s">
        <v>150</v>
      </c>
      <c r="B17" s="8">
        <v>40759</v>
      </c>
      <c r="C17" s="9">
        <v>0.66527777777777775</v>
      </c>
      <c r="D17" s="7">
        <v>1.25</v>
      </c>
      <c r="E17" s="27">
        <v>0.87960000000000005</v>
      </c>
      <c r="F17" s="27">
        <v>0.54390000000000005</v>
      </c>
      <c r="G17" s="27">
        <f t="shared" si="0"/>
        <v>0.6183492496589359</v>
      </c>
      <c r="H17" s="27">
        <v>0.129</v>
      </c>
      <c r="I17" s="27">
        <v>2.8995000000000002</v>
      </c>
      <c r="J17" s="27">
        <v>0.91669999999999996</v>
      </c>
      <c r="K17" s="27">
        <v>-4.4999999999999998E-2</v>
      </c>
      <c r="L17" s="27">
        <v>0.42080000000000001</v>
      </c>
      <c r="M17" s="27">
        <v>0.85560000000000003</v>
      </c>
      <c r="N17" s="7">
        <v>1.2250000000000001</v>
      </c>
      <c r="O17" s="7">
        <v>1.6437999999999999</v>
      </c>
      <c r="P17" s="7">
        <v>1.3213999999999999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0.01</v>
      </c>
      <c r="Y17" s="7">
        <v>0.01</v>
      </c>
      <c r="Z17" s="7">
        <v>0.01</v>
      </c>
      <c r="AA17" s="7">
        <v>0.03</v>
      </c>
      <c r="AB17" s="7">
        <v>0.05</v>
      </c>
      <c r="AC17" s="7">
        <v>0.03</v>
      </c>
      <c r="AD17" s="7">
        <v>7.0000000000000007E-2</v>
      </c>
      <c r="AE17" s="7">
        <v>0.06</v>
      </c>
      <c r="AF17" s="7">
        <v>0.06</v>
      </c>
      <c r="AG17" s="7">
        <v>7.0000000000000007E-2</v>
      </c>
      <c r="AH17" s="7">
        <v>7.0000000000000007E-2</v>
      </c>
      <c r="AI17" s="7">
        <v>0.08</v>
      </c>
      <c r="AJ17" s="7">
        <v>7.0000000000000007E-2</v>
      </c>
      <c r="AK17" s="7">
        <v>0.09</v>
      </c>
      <c r="AL17" s="7">
        <v>0.08</v>
      </c>
      <c r="AM17" s="7">
        <v>0.08</v>
      </c>
      <c r="AN17" s="7">
        <v>0.09</v>
      </c>
      <c r="AO17" s="7">
        <v>0.08</v>
      </c>
      <c r="AP17" s="7">
        <v>7.0000000000000007E-2</v>
      </c>
      <c r="AQ17" s="7">
        <v>0.04</v>
      </c>
      <c r="AR17" s="7">
        <v>0.04</v>
      </c>
      <c r="AS17" s="7">
        <v>0.02</v>
      </c>
      <c r="AT17" s="7">
        <v>0.01</v>
      </c>
      <c r="AU17" s="7">
        <v>0.01</v>
      </c>
      <c r="AV17" s="7">
        <v>0</v>
      </c>
      <c r="AW17" s="7">
        <v>0.01</v>
      </c>
      <c r="AX17" s="7">
        <v>0</v>
      </c>
      <c r="AY17" s="7">
        <v>0</v>
      </c>
      <c r="AZ17" s="7">
        <v>0</v>
      </c>
      <c r="BA17" s="7">
        <v>0</v>
      </c>
      <c r="BB17" s="7">
        <v>0.01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</row>
    <row r="18" spans="1:67" x14ac:dyDescent="0.15">
      <c r="A18" s="7" t="s">
        <v>151</v>
      </c>
      <c r="B18" s="8">
        <v>40759</v>
      </c>
      <c r="C18" s="9">
        <v>0.67041666666666666</v>
      </c>
      <c r="D18" s="7">
        <v>1.68</v>
      </c>
      <c r="E18" s="27">
        <v>1.0768</v>
      </c>
      <c r="F18" s="27">
        <v>0.43880000000000002</v>
      </c>
      <c r="G18" s="27">
        <f t="shared" si="0"/>
        <v>0.40750371471025265</v>
      </c>
      <c r="H18" s="27">
        <v>0.1026</v>
      </c>
      <c r="I18" s="27">
        <v>3.8458000000000001</v>
      </c>
      <c r="J18" s="27">
        <v>1.175</v>
      </c>
      <c r="K18" s="27">
        <v>0.26</v>
      </c>
      <c r="L18" s="27">
        <v>0.75</v>
      </c>
      <c r="M18" s="27">
        <v>1.05</v>
      </c>
      <c r="N18" s="7">
        <v>1.3143</v>
      </c>
      <c r="O18" s="7">
        <v>1.69</v>
      </c>
      <c r="P18" s="7">
        <v>1.216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0.01</v>
      </c>
      <c r="AB18" s="7">
        <v>0.01</v>
      </c>
      <c r="AC18" s="7">
        <v>0.03</v>
      </c>
      <c r="AD18" s="7">
        <v>0.03</v>
      </c>
      <c r="AE18" s="7">
        <v>0.04</v>
      </c>
      <c r="AF18" s="7">
        <v>0.05</v>
      </c>
      <c r="AG18" s="7">
        <v>7.0000000000000007E-2</v>
      </c>
      <c r="AH18" s="7">
        <v>0.08</v>
      </c>
      <c r="AI18" s="7">
        <v>0.1</v>
      </c>
      <c r="AJ18" s="7">
        <v>0.13</v>
      </c>
      <c r="AK18" s="7">
        <v>0.14000000000000001</v>
      </c>
      <c r="AL18" s="7">
        <v>0.15</v>
      </c>
      <c r="AM18" s="7">
        <v>0.16</v>
      </c>
      <c r="AN18" s="7">
        <v>0.17</v>
      </c>
      <c r="AO18" s="7">
        <v>0.14000000000000001</v>
      </c>
      <c r="AP18" s="7">
        <v>0.11</v>
      </c>
      <c r="AQ18" s="7">
        <v>0.09</v>
      </c>
      <c r="AR18" s="7">
        <v>7.0000000000000007E-2</v>
      </c>
      <c r="AS18" s="7">
        <v>0.04</v>
      </c>
      <c r="AT18" s="7">
        <v>0.03</v>
      </c>
      <c r="AU18" s="7">
        <v>0.01</v>
      </c>
      <c r="AV18" s="7">
        <v>0.01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0.01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</row>
    <row r="19" spans="1:67" s="27" customFormat="1" x14ac:dyDescent="0.15">
      <c r="A19" s="27" t="s">
        <v>152</v>
      </c>
      <c r="B19" s="39">
        <v>40759</v>
      </c>
      <c r="C19" s="40">
        <v>0.67814814814814817</v>
      </c>
      <c r="D19" s="27">
        <v>1.45</v>
      </c>
      <c r="E19" s="27">
        <v>1.0666</v>
      </c>
      <c r="F19" s="27">
        <v>0.63349999999999995</v>
      </c>
      <c r="G19" s="27">
        <f t="shared" si="0"/>
        <v>0.5939433714607163</v>
      </c>
      <c r="H19" s="27">
        <v>0.54190000000000005</v>
      </c>
      <c r="I19" s="27">
        <v>4.6974</v>
      </c>
      <c r="J19" s="27">
        <v>1.0249999999999999</v>
      </c>
      <c r="K19" s="27">
        <v>-8.3000000000000001E-3</v>
      </c>
      <c r="L19" s="27">
        <v>0.61070000000000002</v>
      </c>
      <c r="M19" s="27">
        <v>1.0207999999999999</v>
      </c>
      <c r="N19" s="27">
        <v>1.3844000000000001</v>
      </c>
      <c r="O19" s="27">
        <v>1.9875</v>
      </c>
      <c r="P19" s="27">
        <v>1.3075000000000001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0.01</v>
      </c>
      <c r="X19" s="27">
        <v>0</v>
      </c>
      <c r="Y19" s="27">
        <v>0.01</v>
      </c>
      <c r="Z19" s="27">
        <v>0.02</v>
      </c>
      <c r="AA19" s="27">
        <v>0.02</v>
      </c>
      <c r="AB19" s="27">
        <v>0.03</v>
      </c>
      <c r="AC19" s="27">
        <v>0.03</v>
      </c>
      <c r="AD19" s="27">
        <v>0.05</v>
      </c>
      <c r="AE19" s="27">
        <v>0.04</v>
      </c>
      <c r="AF19" s="27">
        <v>0.05</v>
      </c>
      <c r="AG19" s="27">
        <v>0.06</v>
      </c>
      <c r="AH19" s="27">
        <v>7.0000000000000007E-2</v>
      </c>
      <c r="AI19" s="27">
        <v>0.08</v>
      </c>
      <c r="AJ19" s="27">
        <v>0.08</v>
      </c>
      <c r="AK19" s="27">
        <v>0.09</v>
      </c>
      <c r="AL19" s="27">
        <v>0.12</v>
      </c>
      <c r="AM19" s="27">
        <v>0.11</v>
      </c>
      <c r="AN19" s="27">
        <v>0.09</v>
      </c>
      <c r="AO19" s="27">
        <v>0.1</v>
      </c>
      <c r="AP19" s="27">
        <v>0.08</v>
      </c>
      <c r="AQ19" s="27">
        <v>7.0000000000000007E-2</v>
      </c>
      <c r="AR19" s="27">
        <v>0.06</v>
      </c>
      <c r="AS19" s="27">
        <v>0.04</v>
      </c>
      <c r="AT19" s="27">
        <v>0.03</v>
      </c>
      <c r="AU19" s="27">
        <v>0.03</v>
      </c>
      <c r="AV19" s="27">
        <v>0.02</v>
      </c>
      <c r="AW19" s="27">
        <v>0</v>
      </c>
      <c r="AX19" s="27">
        <v>0.02</v>
      </c>
      <c r="AY19" s="27">
        <v>0</v>
      </c>
      <c r="AZ19" s="27">
        <v>0.01</v>
      </c>
      <c r="BA19" s="27">
        <v>0.01</v>
      </c>
      <c r="BB19" s="27">
        <v>0</v>
      </c>
      <c r="BC19" s="27">
        <v>0</v>
      </c>
      <c r="BD19" s="27">
        <v>0</v>
      </c>
      <c r="BE19" s="27">
        <v>0.01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0.01</v>
      </c>
      <c r="BN19" s="27">
        <v>0</v>
      </c>
      <c r="BO19" s="27">
        <v>0</v>
      </c>
    </row>
    <row r="20" spans="1:67" x14ac:dyDescent="0.15">
      <c r="A20" s="7" t="s">
        <v>153</v>
      </c>
      <c r="B20" s="8">
        <v>40759</v>
      </c>
      <c r="C20" s="9">
        <v>0.68333333333333324</v>
      </c>
      <c r="D20" s="7">
        <v>1.75</v>
      </c>
      <c r="E20" s="27">
        <v>1.266</v>
      </c>
      <c r="F20" s="27">
        <v>0.55079999999999996</v>
      </c>
      <c r="G20" s="27">
        <f t="shared" si="0"/>
        <v>0.43507109004739331</v>
      </c>
      <c r="H20" s="27">
        <v>0.90410000000000001</v>
      </c>
      <c r="I20" s="27">
        <v>6.1901999999999999</v>
      </c>
      <c r="J20" s="27">
        <v>1.25</v>
      </c>
      <c r="K20" s="27">
        <v>0.3417</v>
      </c>
      <c r="L20" s="27">
        <v>0.91749999999999998</v>
      </c>
      <c r="M20" s="27">
        <v>1.1917</v>
      </c>
      <c r="N20" s="7">
        <v>1.4624999999999999</v>
      </c>
      <c r="O20" s="7">
        <v>2.1749999999999998</v>
      </c>
      <c r="P20" s="7">
        <v>1.2079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0.01</v>
      </c>
      <c r="AA20" s="7">
        <v>0</v>
      </c>
      <c r="AB20" s="7">
        <v>0.01</v>
      </c>
      <c r="AC20" s="7">
        <v>0.02</v>
      </c>
      <c r="AD20" s="7">
        <v>0.02</v>
      </c>
      <c r="AE20" s="7">
        <v>0.03</v>
      </c>
      <c r="AF20" s="7">
        <v>0.03</v>
      </c>
      <c r="AG20" s="7">
        <v>0.04</v>
      </c>
      <c r="AH20" s="7">
        <v>0.05</v>
      </c>
      <c r="AI20" s="7">
        <v>7.0000000000000007E-2</v>
      </c>
      <c r="AJ20" s="7">
        <v>0.09</v>
      </c>
      <c r="AK20" s="7">
        <v>0.1</v>
      </c>
      <c r="AL20" s="7">
        <v>0.16</v>
      </c>
      <c r="AM20" s="7">
        <v>0.17</v>
      </c>
      <c r="AN20" s="7">
        <v>0.18</v>
      </c>
      <c r="AO20" s="7">
        <v>0.18</v>
      </c>
      <c r="AP20" s="7">
        <v>0.14000000000000001</v>
      </c>
      <c r="AQ20" s="7">
        <v>0.1</v>
      </c>
      <c r="AR20" s="7">
        <v>0.08</v>
      </c>
      <c r="AS20" s="7">
        <v>7.0000000000000007E-2</v>
      </c>
      <c r="AT20" s="7">
        <v>0.04</v>
      </c>
      <c r="AU20" s="7">
        <v>0.03</v>
      </c>
      <c r="AV20" s="7">
        <v>0.02</v>
      </c>
      <c r="AW20" s="7">
        <v>0.02</v>
      </c>
      <c r="AX20" s="7">
        <v>0.01</v>
      </c>
      <c r="AY20" s="7">
        <v>0.02</v>
      </c>
      <c r="AZ20" s="7">
        <v>0.01</v>
      </c>
      <c r="BA20" s="7">
        <v>0.01</v>
      </c>
      <c r="BB20" s="7">
        <v>0.01</v>
      </c>
      <c r="BC20" s="7">
        <v>0</v>
      </c>
      <c r="BD20" s="7">
        <v>0.01</v>
      </c>
      <c r="BE20" s="7">
        <v>0</v>
      </c>
      <c r="BF20" s="7">
        <v>0</v>
      </c>
      <c r="BG20" s="7">
        <v>0</v>
      </c>
      <c r="BH20" s="7">
        <v>0.01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0.01</v>
      </c>
      <c r="BO20" s="7">
        <v>0</v>
      </c>
    </row>
    <row r="21" spans="1:67" s="36" customFormat="1" x14ac:dyDescent="0.15">
      <c r="A21" s="36" t="s">
        <v>154</v>
      </c>
      <c r="B21" s="37">
        <v>40759</v>
      </c>
      <c r="C21" s="38">
        <v>0.69122685185185195</v>
      </c>
      <c r="D21" s="36">
        <v>1.43</v>
      </c>
      <c r="E21" s="36">
        <v>1.4675</v>
      </c>
      <c r="F21" s="36">
        <v>0.72850000000000004</v>
      </c>
      <c r="G21" s="36">
        <f t="shared" si="0"/>
        <v>0.49642248722316867</v>
      </c>
      <c r="H21" s="36">
        <v>0.58860000000000001</v>
      </c>
      <c r="I21" s="36">
        <v>3.2324999999999999</v>
      </c>
      <c r="J21" s="36">
        <v>0.91669999999999996</v>
      </c>
      <c r="K21" s="36">
        <v>0.38829999999999998</v>
      </c>
      <c r="L21" s="36">
        <v>0.89170000000000005</v>
      </c>
      <c r="M21" s="36">
        <v>1.3222</v>
      </c>
      <c r="N21" s="36">
        <v>1.835</v>
      </c>
      <c r="O21" s="36">
        <v>2.7425000000000002</v>
      </c>
      <c r="P21" s="36">
        <v>1.3867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0.01</v>
      </c>
      <c r="AA21" s="36">
        <v>0</v>
      </c>
      <c r="AB21" s="36">
        <v>0.01</v>
      </c>
      <c r="AC21" s="36">
        <v>0</v>
      </c>
      <c r="AD21" s="36">
        <v>0.02</v>
      </c>
      <c r="AE21" s="36">
        <v>0.02</v>
      </c>
      <c r="AF21" s="36">
        <v>0.03</v>
      </c>
      <c r="AG21" s="36">
        <v>0.04</v>
      </c>
      <c r="AH21" s="36">
        <v>0.05</v>
      </c>
      <c r="AI21" s="36">
        <v>7.0000000000000007E-2</v>
      </c>
      <c r="AJ21" s="36">
        <v>7.0000000000000007E-2</v>
      </c>
      <c r="AK21" s="36">
        <v>0.09</v>
      </c>
      <c r="AL21" s="36">
        <v>0.08</v>
      </c>
      <c r="AM21" s="36">
        <v>0.08</v>
      </c>
      <c r="AN21" s="36">
        <v>0.08</v>
      </c>
      <c r="AO21" s="36">
        <v>0.09</v>
      </c>
      <c r="AP21" s="36">
        <v>0.08</v>
      </c>
      <c r="AQ21" s="36">
        <v>0.08</v>
      </c>
      <c r="AR21" s="36">
        <v>0.06</v>
      </c>
      <c r="AS21" s="36">
        <v>7.0000000000000007E-2</v>
      </c>
      <c r="AT21" s="36">
        <v>0.05</v>
      </c>
      <c r="AU21" s="36">
        <v>0.04</v>
      </c>
      <c r="AV21" s="36">
        <v>0.03</v>
      </c>
      <c r="AW21" s="36">
        <v>0.03</v>
      </c>
      <c r="AX21" s="36">
        <v>0.03</v>
      </c>
      <c r="AY21" s="36">
        <v>0.04</v>
      </c>
      <c r="AZ21" s="36">
        <v>0.04</v>
      </c>
      <c r="BA21" s="36">
        <v>0.02</v>
      </c>
      <c r="BB21" s="36">
        <v>0.03</v>
      </c>
      <c r="BC21" s="36">
        <v>0.02</v>
      </c>
      <c r="BD21" s="36">
        <v>0.02</v>
      </c>
      <c r="BE21" s="36">
        <v>0.01</v>
      </c>
      <c r="BF21" s="36">
        <v>0.01</v>
      </c>
      <c r="BG21" s="36">
        <v>0.01</v>
      </c>
      <c r="BH21" s="36">
        <v>0</v>
      </c>
      <c r="BI21" s="36">
        <v>0.01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0.01</v>
      </c>
    </row>
    <row r="22" spans="1:67" x14ac:dyDescent="0.15">
      <c r="A22" s="7" t="s">
        <v>155</v>
      </c>
      <c r="B22" s="8">
        <v>40761</v>
      </c>
      <c r="C22" s="9">
        <v>0.62377314814814822</v>
      </c>
      <c r="D22" s="7">
        <v>1.1000000000000001</v>
      </c>
      <c r="E22" s="27">
        <v>1.6476999999999999</v>
      </c>
      <c r="F22" s="27">
        <v>0.43919999999999998</v>
      </c>
      <c r="G22" s="27">
        <f t="shared" si="0"/>
        <v>0.26655337743521273</v>
      </c>
      <c r="H22" s="27">
        <v>1.0073000000000001</v>
      </c>
      <c r="I22" s="27">
        <v>6.5727000000000002</v>
      </c>
      <c r="J22" s="27">
        <v>1.5249999999999999</v>
      </c>
      <c r="K22" s="27">
        <v>0.9667</v>
      </c>
      <c r="L22" s="27">
        <v>1.3537999999999999</v>
      </c>
      <c r="M22" s="27">
        <v>1.5438000000000001</v>
      </c>
      <c r="N22" s="7">
        <v>1.7384999999999999</v>
      </c>
      <c r="O22" s="7">
        <v>2.2999999999999998</v>
      </c>
      <c r="P22" s="7">
        <v>1.1426000000000001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0.01</v>
      </c>
      <c r="AG22" s="7">
        <v>0</v>
      </c>
      <c r="AH22" s="7">
        <v>0.01</v>
      </c>
      <c r="AI22" s="7">
        <v>0</v>
      </c>
      <c r="AJ22" s="7">
        <v>0.02</v>
      </c>
      <c r="AK22" s="7">
        <v>0.01</v>
      </c>
      <c r="AL22" s="7">
        <v>0.03</v>
      </c>
      <c r="AM22" s="7">
        <v>0.03</v>
      </c>
      <c r="AN22" s="7">
        <v>7.0000000000000007E-2</v>
      </c>
      <c r="AO22" s="7">
        <v>0.09</v>
      </c>
      <c r="AP22" s="7">
        <v>0.13</v>
      </c>
      <c r="AQ22" s="7">
        <v>0.16</v>
      </c>
      <c r="AR22" s="7">
        <v>0.15</v>
      </c>
      <c r="AS22" s="7">
        <v>0.13</v>
      </c>
      <c r="AT22" s="7">
        <v>0.08</v>
      </c>
      <c r="AU22" s="7">
        <v>0.05</v>
      </c>
      <c r="AV22" s="7">
        <v>0.04</v>
      </c>
      <c r="AW22" s="7">
        <v>0.02</v>
      </c>
      <c r="AX22" s="7">
        <v>0.01</v>
      </c>
      <c r="AY22" s="7">
        <v>0.01</v>
      </c>
      <c r="AZ22" s="7">
        <v>0.01</v>
      </c>
      <c r="BA22" s="7">
        <v>0.01</v>
      </c>
      <c r="BB22" s="7">
        <v>0.01</v>
      </c>
      <c r="BC22" s="7">
        <v>0</v>
      </c>
      <c r="BD22" s="7">
        <v>0.01</v>
      </c>
      <c r="BE22" s="7">
        <v>0</v>
      </c>
      <c r="BF22" s="7">
        <v>0</v>
      </c>
      <c r="BG22" s="7">
        <v>0</v>
      </c>
      <c r="BH22" s="7">
        <v>0.01</v>
      </c>
      <c r="BI22" s="7">
        <v>0</v>
      </c>
      <c r="BJ22" s="7">
        <v>0.01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</row>
    <row r="23" spans="1:67" x14ac:dyDescent="0.15">
      <c r="A23" s="7" t="s">
        <v>156</v>
      </c>
      <c r="B23" s="8">
        <v>40761</v>
      </c>
      <c r="C23" s="9">
        <v>0.62900462962962966</v>
      </c>
      <c r="D23" s="7">
        <v>1.1299999999999999</v>
      </c>
      <c r="E23" s="27">
        <v>1.8137000000000001</v>
      </c>
      <c r="F23" s="27">
        <v>0.47020000000000001</v>
      </c>
      <c r="G23" s="27">
        <f t="shared" si="0"/>
        <v>0.25924904890555217</v>
      </c>
      <c r="H23" s="27">
        <v>1.1115999999999999</v>
      </c>
      <c r="I23" s="27">
        <v>6.0991</v>
      </c>
      <c r="J23" s="27">
        <v>1.6</v>
      </c>
      <c r="K23" s="27">
        <v>1.2050000000000001</v>
      </c>
      <c r="L23" s="27">
        <v>1.4732000000000001</v>
      </c>
      <c r="M23" s="27">
        <v>1.6607000000000001</v>
      </c>
      <c r="N23" s="7">
        <v>1.8969</v>
      </c>
      <c r="O23" s="7">
        <v>2.6850000000000001</v>
      </c>
      <c r="P23" s="7">
        <v>1.1581999999999999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0.01</v>
      </c>
      <c r="AH23" s="7">
        <v>0</v>
      </c>
      <c r="AI23" s="7">
        <v>0</v>
      </c>
      <c r="AJ23" s="7">
        <v>0</v>
      </c>
      <c r="AK23" s="7">
        <v>0.01</v>
      </c>
      <c r="AL23" s="7">
        <v>0.01</v>
      </c>
      <c r="AM23" s="7">
        <v>0.03</v>
      </c>
      <c r="AN23" s="7">
        <v>0.03</v>
      </c>
      <c r="AO23" s="7">
        <v>7.0000000000000007E-2</v>
      </c>
      <c r="AP23" s="7">
        <v>0.11</v>
      </c>
      <c r="AQ23" s="7">
        <v>0.14000000000000001</v>
      </c>
      <c r="AR23" s="7">
        <v>0.16</v>
      </c>
      <c r="AS23" s="7">
        <v>0.14000000000000001</v>
      </c>
      <c r="AT23" s="7">
        <v>0.12</v>
      </c>
      <c r="AU23" s="7">
        <v>0.08</v>
      </c>
      <c r="AV23" s="7">
        <v>0.05</v>
      </c>
      <c r="AW23" s="7">
        <v>0.04</v>
      </c>
      <c r="AX23" s="7">
        <v>0.02</v>
      </c>
      <c r="AY23" s="7">
        <v>0.02</v>
      </c>
      <c r="AZ23" s="7">
        <v>0.02</v>
      </c>
      <c r="BA23" s="7">
        <v>0.01</v>
      </c>
      <c r="BB23" s="7">
        <v>0.02</v>
      </c>
      <c r="BC23" s="7">
        <v>0.01</v>
      </c>
      <c r="BD23" s="7">
        <v>0.02</v>
      </c>
      <c r="BE23" s="7">
        <v>0</v>
      </c>
      <c r="BF23" s="7">
        <v>0.01</v>
      </c>
      <c r="BG23" s="7">
        <v>0</v>
      </c>
      <c r="BH23" s="7">
        <v>0.01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0.01</v>
      </c>
      <c r="BO23" s="7">
        <v>0</v>
      </c>
    </row>
    <row r="24" spans="1:67" x14ac:dyDescent="0.15">
      <c r="A24" s="7" t="s">
        <v>157</v>
      </c>
      <c r="B24" s="8">
        <v>40761</v>
      </c>
      <c r="C24" s="9">
        <v>0.64241898148148147</v>
      </c>
      <c r="D24" s="7">
        <v>1.75</v>
      </c>
      <c r="E24" s="27">
        <v>2.1951000000000001</v>
      </c>
      <c r="F24" s="27">
        <v>0.57150000000000001</v>
      </c>
      <c r="G24" s="27">
        <f t="shared" si="0"/>
        <v>0.26035260352603523</v>
      </c>
      <c r="H24" s="27">
        <v>0.5363</v>
      </c>
      <c r="I24" s="27">
        <v>2.8405</v>
      </c>
      <c r="J24" s="27">
        <v>1.8</v>
      </c>
      <c r="K24" s="27">
        <v>1.3625</v>
      </c>
      <c r="L24" s="27">
        <v>1.7282999999999999</v>
      </c>
      <c r="M24" s="27">
        <v>2.0207999999999999</v>
      </c>
      <c r="N24" s="7">
        <v>2.5531000000000001</v>
      </c>
      <c r="O24" s="7">
        <v>3.1625000000000001</v>
      </c>
      <c r="P24" s="7">
        <v>1.3309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0.01</v>
      </c>
      <c r="AL24" s="7">
        <v>0.01</v>
      </c>
      <c r="AM24" s="7">
        <v>0.01</v>
      </c>
      <c r="AN24" s="7">
        <v>0.02</v>
      </c>
      <c r="AO24" s="7">
        <v>0.03</v>
      </c>
      <c r="AP24" s="7">
        <v>0.06</v>
      </c>
      <c r="AQ24" s="7">
        <v>7.0000000000000007E-2</v>
      </c>
      <c r="AR24" s="7">
        <v>0.11</v>
      </c>
      <c r="AS24" s="7">
        <v>0.15</v>
      </c>
      <c r="AT24" s="7">
        <v>0.17</v>
      </c>
      <c r="AU24" s="7">
        <v>0.15</v>
      </c>
      <c r="AV24" s="7">
        <v>0.12</v>
      </c>
      <c r="AW24" s="7">
        <v>0.09</v>
      </c>
      <c r="AX24" s="7">
        <v>0.08</v>
      </c>
      <c r="AY24" s="7">
        <v>7.0000000000000007E-2</v>
      </c>
      <c r="AZ24" s="7">
        <v>0.08</v>
      </c>
      <c r="BA24" s="7">
        <v>0.08</v>
      </c>
      <c r="BB24" s="7">
        <v>0.08</v>
      </c>
      <c r="BC24" s="7">
        <v>7.0000000000000007E-2</v>
      </c>
      <c r="BD24" s="7">
        <v>7.0000000000000007E-2</v>
      </c>
      <c r="BE24" s="7">
        <v>0.05</v>
      </c>
      <c r="BF24" s="7">
        <v>0.05</v>
      </c>
      <c r="BG24" s="7">
        <v>0.03</v>
      </c>
      <c r="BH24" s="7">
        <v>0.02</v>
      </c>
      <c r="BI24" s="7">
        <v>0.01</v>
      </c>
      <c r="BJ24" s="7">
        <v>0.02</v>
      </c>
      <c r="BK24" s="7">
        <v>0.01</v>
      </c>
      <c r="BL24" s="7">
        <v>0.01</v>
      </c>
      <c r="BM24" s="7">
        <v>0.01</v>
      </c>
      <c r="BN24" s="7">
        <v>0.01</v>
      </c>
      <c r="BO24" s="7">
        <v>0</v>
      </c>
    </row>
    <row r="25" spans="1:67" x14ac:dyDescent="0.15">
      <c r="A25" s="7" t="s">
        <v>158</v>
      </c>
      <c r="B25" s="8">
        <v>40761</v>
      </c>
      <c r="C25" s="9">
        <v>0.64777777777777779</v>
      </c>
      <c r="D25" s="7">
        <v>1.22</v>
      </c>
      <c r="E25" s="27">
        <v>1.9852000000000001</v>
      </c>
      <c r="F25" s="27">
        <v>0.54310000000000003</v>
      </c>
      <c r="G25" s="27">
        <f t="shared" si="0"/>
        <v>0.27357445093693333</v>
      </c>
      <c r="H25" s="27">
        <v>1.2309000000000001</v>
      </c>
      <c r="I25" s="27">
        <v>4.7126000000000001</v>
      </c>
      <c r="J25" s="27">
        <v>1.7166999999999999</v>
      </c>
      <c r="K25" s="27">
        <v>1.32</v>
      </c>
      <c r="L25" s="27">
        <v>1.6178999999999999</v>
      </c>
      <c r="M25" s="27">
        <v>1.8</v>
      </c>
      <c r="N25" s="7">
        <v>2.0750000000000002</v>
      </c>
      <c r="O25" s="7">
        <v>3.14</v>
      </c>
      <c r="P25" s="7">
        <v>1.1717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0.01</v>
      </c>
      <c r="AI25" s="7">
        <v>0</v>
      </c>
      <c r="AJ25" s="7">
        <v>0</v>
      </c>
      <c r="AK25" s="7">
        <v>0</v>
      </c>
      <c r="AL25" s="7">
        <v>0.01</v>
      </c>
      <c r="AM25" s="7">
        <v>0.01</v>
      </c>
      <c r="AN25" s="7">
        <v>0.01</v>
      </c>
      <c r="AO25" s="7">
        <v>0.03</v>
      </c>
      <c r="AP25" s="7">
        <v>0.06</v>
      </c>
      <c r="AQ25" s="7">
        <v>0.08</v>
      </c>
      <c r="AR25" s="7">
        <v>0.14000000000000001</v>
      </c>
      <c r="AS25" s="7">
        <v>0.18</v>
      </c>
      <c r="AT25" s="7">
        <v>0.16</v>
      </c>
      <c r="AU25" s="7">
        <v>0.12</v>
      </c>
      <c r="AV25" s="7">
        <v>0.09</v>
      </c>
      <c r="AW25" s="7">
        <v>0.06</v>
      </c>
      <c r="AX25" s="7">
        <v>0.03</v>
      </c>
      <c r="AY25" s="7">
        <v>0.02</v>
      </c>
      <c r="AZ25" s="7">
        <v>0.02</v>
      </c>
      <c r="BA25" s="7">
        <v>0.02</v>
      </c>
      <c r="BB25" s="7">
        <v>0.03</v>
      </c>
      <c r="BC25" s="7">
        <v>0.02</v>
      </c>
      <c r="BD25" s="7">
        <v>0.02</v>
      </c>
      <c r="BE25" s="7">
        <v>0.01</v>
      </c>
      <c r="BF25" s="7">
        <v>0.02</v>
      </c>
      <c r="BG25" s="7">
        <v>0.01</v>
      </c>
      <c r="BH25" s="7">
        <v>0</v>
      </c>
      <c r="BI25" s="7">
        <v>0.01</v>
      </c>
      <c r="BJ25" s="7">
        <v>0.01</v>
      </c>
      <c r="BK25" s="7">
        <v>0.03</v>
      </c>
      <c r="BL25" s="7">
        <v>0</v>
      </c>
      <c r="BM25" s="7">
        <v>0.01</v>
      </c>
      <c r="BN25" s="7">
        <v>0</v>
      </c>
      <c r="BO25" s="7">
        <v>0</v>
      </c>
    </row>
    <row r="26" spans="1:67" x14ac:dyDescent="0.15">
      <c r="A26" s="7" t="s">
        <v>159</v>
      </c>
      <c r="B26" s="8">
        <v>40761</v>
      </c>
      <c r="C26" s="9">
        <v>0.65335648148148151</v>
      </c>
      <c r="D26" s="7">
        <v>1.29</v>
      </c>
      <c r="E26" s="27">
        <v>2.4876</v>
      </c>
      <c r="F26" s="27">
        <v>0.59809999999999997</v>
      </c>
      <c r="G26" s="27">
        <f t="shared" si="0"/>
        <v>0.24043254542530951</v>
      </c>
      <c r="H26" s="27">
        <v>-1.4404999999999999</v>
      </c>
      <c r="I26" s="27">
        <v>10.918100000000001</v>
      </c>
      <c r="J26" s="27">
        <v>2.2071000000000001</v>
      </c>
      <c r="K26" s="27">
        <v>1.6316999999999999</v>
      </c>
      <c r="L26" s="27">
        <v>2.0905999999999998</v>
      </c>
      <c r="M26" s="27">
        <v>2.4222000000000001</v>
      </c>
      <c r="N26" s="7">
        <v>2.7892999999999999</v>
      </c>
      <c r="O26" s="7">
        <v>3.335</v>
      </c>
      <c r="P26" s="7">
        <v>1.274</v>
      </c>
      <c r="Q26" s="7">
        <v>0.01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0.01</v>
      </c>
      <c r="AP26" s="7">
        <v>0.01</v>
      </c>
      <c r="AQ26" s="7">
        <v>0.02</v>
      </c>
      <c r="AR26" s="7">
        <v>0.03</v>
      </c>
      <c r="AS26" s="7">
        <v>0.04</v>
      </c>
      <c r="AT26" s="7">
        <v>0.05</v>
      </c>
      <c r="AU26" s="7">
        <v>0.06</v>
      </c>
      <c r="AV26" s="7">
        <v>7.0000000000000007E-2</v>
      </c>
      <c r="AW26" s="7">
        <v>0.08</v>
      </c>
      <c r="AX26" s="7">
        <v>0.12</v>
      </c>
      <c r="AY26" s="7">
        <v>0.09</v>
      </c>
      <c r="AZ26" s="7">
        <v>0.09</v>
      </c>
      <c r="BA26" s="7">
        <v>0.1</v>
      </c>
      <c r="BB26" s="7">
        <v>0.09</v>
      </c>
      <c r="BC26" s="7">
        <v>0.08</v>
      </c>
      <c r="BD26" s="7">
        <v>7.0000000000000007E-2</v>
      </c>
      <c r="BE26" s="7">
        <v>0.06</v>
      </c>
      <c r="BF26" s="7">
        <v>0.05</v>
      </c>
      <c r="BG26" s="7">
        <v>0.05</v>
      </c>
      <c r="BH26" s="7">
        <v>0.03</v>
      </c>
      <c r="BI26" s="7">
        <v>0.03</v>
      </c>
      <c r="BJ26" s="7">
        <v>0.02</v>
      </c>
      <c r="BK26" s="7">
        <v>0.02</v>
      </c>
      <c r="BL26" s="7">
        <v>0</v>
      </c>
      <c r="BM26" s="7">
        <v>0.01</v>
      </c>
      <c r="BN26" s="7">
        <v>0.01</v>
      </c>
      <c r="BO26" s="7">
        <v>0</v>
      </c>
    </row>
    <row r="27" spans="1:67" s="36" customFormat="1" x14ac:dyDescent="0.15">
      <c r="A27" s="36" t="s">
        <v>160</v>
      </c>
      <c r="B27" s="37">
        <v>40761</v>
      </c>
      <c r="C27" s="38">
        <v>0.65877314814814814</v>
      </c>
      <c r="D27" s="36">
        <v>2.17</v>
      </c>
      <c r="E27" s="36">
        <v>2.3329</v>
      </c>
      <c r="F27" s="36">
        <v>0.45800000000000002</v>
      </c>
      <c r="G27" s="36">
        <f t="shared" si="0"/>
        <v>0.1963221741180505</v>
      </c>
      <c r="H27" s="36">
        <v>0.62039999999999995</v>
      </c>
      <c r="I27" s="36">
        <v>3.9013</v>
      </c>
      <c r="J27" s="36">
        <v>2.17</v>
      </c>
      <c r="K27" s="36">
        <v>1.5974999999999999</v>
      </c>
      <c r="L27" s="36">
        <v>1.994</v>
      </c>
      <c r="M27" s="36">
        <v>2.2311999999999999</v>
      </c>
      <c r="N27" s="36">
        <v>2.5217000000000001</v>
      </c>
      <c r="O27" s="36">
        <v>3.1549999999999998</v>
      </c>
      <c r="P27" s="36">
        <v>1.2005999999999999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  <c r="AM27" s="36">
        <v>0.01</v>
      </c>
      <c r="AN27" s="36">
        <v>0</v>
      </c>
      <c r="AO27" s="36">
        <v>0.02</v>
      </c>
      <c r="AP27" s="36">
        <v>0.02</v>
      </c>
      <c r="AQ27" s="36">
        <v>0.03</v>
      </c>
      <c r="AR27" s="36">
        <v>0.06</v>
      </c>
      <c r="AS27" s="36">
        <v>7.0000000000000007E-2</v>
      </c>
      <c r="AT27" s="36">
        <v>0.1</v>
      </c>
      <c r="AU27" s="36">
        <v>0.14000000000000001</v>
      </c>
      <c r="AV27" s="36">
        <v>0.21</v>
      </c>
      <c r="AW27" s="36">
        <v>0.23</v>
      </c>
      <c r="AX27" s="36">
        <v>0.24</v>
      </c>
      <c r="AY27" s="36">
        <v>0.2</v>
      </c>
      <c r="AZ27" s="36">
        <v>0.19</v>
      </c>
      <c r="BA27" s="36">
        <v>0.15</v>
      </c>
      <c r="BB27" s="36">
        <v>0.11</v>
      </c>
      <c r="BC27" s="36">
        <v>0.09</v>
      </c>
      <c r="BD27" s="36">
        <v>7.0000000000000007E-2</v>
      </c>
      <c r="BE27" s="36">
        <v>0.05</v>
      </c>
      <c r="BF27" s="36">
        <v>0.04</v>
      </c>
      <c r="BG27" s="36">
        <v>0.03</v>
      </c>
      <c r="BH27" s="36">
        <v>0.03</v>
      </c>
      <c r="BI27" s="36">
        <v>0.01</v>
      </c>
      <c r="BJ27" s="36">
        <v>0.03</v>
      </c>
      <c r="BK27" s="36">
        <v>0.01</v>
      </c>
      <c r="BL27" s="36">
        <v>0.01</v>
      </c>
      <c r="BM27" s="36">
        <v>0.01</v>
      </c>
      <c r="BN27" s="36">
        <v>0</v>
      </c>
      <c r="BO27" s="36">
        <v>0.01</v>
      </c>
    </row>
    <row r="28" spans="1:67" x14ac:dyDescent="0.15">
      <c r="A28" s="7" t="s">
        <v>161</v>
      </c>
      <c r="B28" s="8">
        <v>40761</v>
      </c>
      <c r="C28" s="9">
        <v>0.66423611111111114</v>
      </c>
      <c r="D28" s="7">
        <v>1.47</v>
      </c>
      <c r="E28" s="27">
        <v>2.0956000000000001</v>
      </c>
      <c r="F28" s="27">
        <v>0.59860000000000002</v>
      </c>
      <c r="G28" s="27">
        <f t="shared" si="0"/>
        <v>0.28564611567092957</v>
      </c>
      <c r="H28" s="27">
        <v>0.36480000000000001</v>
      </c>
      <c r="I28" s="27">
        <v>3.2364999999999999</v>
      </c>
      <c r="J28" s="27">
        <v>2.0499999999999998</v>
      </c>
      <c r="K28" s="27">
        <v>1.1283000000000001</v>
      </c>
      <c r="L28" s="27">
        <v>1.6178999999999999</v>
      </c>
      <c r="M28" s="27">
        <v>2.0375000000000001</v>
      </c>
      <c r="N28" s="7">
        <v>2.3906000000000001</v>
      </c>
      <c r="O28" s="7">
        <v>3.1324999999999998</v>
      </c>
      <c r="P28" s="7">
        <v>1.3070999999999999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0.01</v>
      </c>
      <c r="AI28" s="7">
        <v>0</v>
      </c>
      <c r="AJ28" s="7">
        <v>0.01</v>
      </c>
      <c r="AK28" s="7">
        <v>0.01</v>
      </c>
      <c r="AL28" s="7">
        <v>0.02</v>
      </c>
      <c r="AM28" s="7">
        <v>0.03</v>
      </c>
      <c r="AN28" s="7">
        <v>0.05</v>
      </c>
      <c r="AO28" s="7">
        <v>0.05</v>
      </c>
      <c r="AP28" s="7">
        <v>0.06</v>
      </c>
      <c r="AQ28" s="7">
        <v>0.08</v>
      </c>
      <c r="AR28" s="7">
        <v>7.0000000000000007E-2</v>
      </c>
      <c r="AS28" s="7">
        <v>7.0000000000000007E-2</v>
      </c>
      <c r="AT28" s="7">
        <v>0.08</v>
      </c>
      <c r="AU28" s="7">
        <v>0.09</v>
      </c>
      <c r="AV28" s="7">
        <v>0.12</v>
      </c>
      <c r="AW28" s="7">
        <v>0.12</v>
      </c>
      <c r="AX28" s="7">
        <v>0.11</v>
      </c>
      <c r="AY28" s="7">
        <v>0.09</v>
      </c>
      <c r="AZ28" s="7">
        <v>0.08</v>
      </c>
      <c r="BA28" s="7">
        <v>0.06</v>
      </c>
      <c r="BB28" s="7">
        <v>0.05</v>
      </c>
      <c r="BC28" s="7">
        <v>0.04</v>
      </c>
      <c r="BD28" s="7">
        <v>0.03</v>
      </c>
      <c r="BE28" s="7">
        <v>0.03</v>
      </c>
      <c r="BF28" s="7">
        <v>0.02</v>
      </c>
      <c r="BG28" s="7">
        <v>0.02</v>
      </c>
      <c r="BH28" s="7">
        <v>0.02</v>
      </c>
      <c r="BI28" s="7">
        <v>0.01</v>
      </c>
      <c r="BJ28" s="7">
        <v>0.01</v>
      </c>
      <c r="BK28" s="7">
        <v>0.01</v>
      </c>
      <c r="BL28" s="7">
        <v>0</v>
      </c>
      <c r="BM28" s="7">
        <v>0.01</v>
      </c>
      <c r="BN28" s="7">
        <v>0</v>
      </c>
      <c r="BO28" s="7">
        <v>0.01</v>
      </c>
    </row>
    <row r="29" spans="1:67" x14ac:dyDescent="0.15">
      <c r="A29" s="7" t="s">
        <v>162</v>
      </c>
      <c r="B29" s="8">
        <v>40761</v>
      </c>
      <c r="C29" s="9">
        <v>0.66962962962962969</v>
      </c>
      <c r="D29" s="7">
        <v>1.21</v>
      </c>
      <c r="E29" s="27">
        <v>1.9201999999999999</v>
      </c>
      <c r="F29" s="27">
        <v>0.41110000000000002</v>
      </c>
      <c r="G29" s="27">
        <f t="shared" si="0"/>
        <v>0.21409228205395273</v>
      </c>
      <c r="H29" s="27">
        <v>0.47649999999999998</v>
      </c>
      <c r="I29" s="27">
        <v>4.3753000000000002</v>
      </c>
      <c r="J29" s="27">
        <v>1.85</v>
      </c>
      <c r="K29" s="27">
        <v>1.1850000000000001</v>
      </c>
      <c r="L29" s="27">
        <v>1.6155999999999999</v>
      </c>
      <c r="M29" s="27">
        <v>1.8678999999999999</v>
      </c>
      <c r="N29" s="7">
        <v>2.1114000000000002</v>
      </c>
      <c r="O29" s="7">
        <v>2.4975000000000001</v>
      </c>
      <c r="P29" s="7">
        <v>1.1875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0.01</v>
      </c>
      <c r="AL29" s="7">
        <v>0.01</v>
      </c>
      <c r="AM29" s="7">
        <v>0.03</v>
      </c>
      <c r="AN29" s="7">
        <v>0.03</v>
      </c>
      <c r="AO29" s="7">
        <v>0.04</v>
      </c>
      <c r="AP29" s="7">
        <v>0.06</v>
      </c>
      <c r="AQ29" s="7">
        <v>7.0000000000000007E-2</v>
      </c>
      <c r="AR29" s="7">
        <v>0.08</v>
      </c>
      <c r="AS29" s="7">
        <v>0.11</v>
      </c>
      <c r="AT29" s="7">
        <v>0.14000000000000001</v>
      </c>
      <c r="AU29" s="7">
        <v>0.14000000000000001</v>
      </c>
      <c r="AV29" s="7">
        <v>0.12</v>
      </c>
      <c r="AW29" s="7">
        <v>0.11</v>
      </c>
      <c r="AX29" s="7">
        <v>0.08</v>
      </c>
      <c r="AY29" s="7">
        <v>7.0000000000000007E-2</v>
      </c>
      <c r="AZ29" s="7">
        <v>0.04</v>
      </c>
      <c r="BA29" s="7">
        <v>0.02</v>
      </c>
      <c r="BB29" s="7">
        <v>0.01</v>
      </c>
      <c r="BC29" s="7">
        <v>0.01</v>
      </c>
      <c r="BD29" s="7">
        <v>0.01</v>
      </c>
      <c r="BE29" s="7">
        <v>0</v>
      </c>
      <c r="BF29" s="7">
        <v>0</v>
      </c>
      <c r="BG29" s="7">
        <v>0</v>
      </c>
      <c r="BH29" s="7">
        <v>0.01</v>
      </c>
      <c r="BI29" s="7">
        <v>0</v>
      </c>
      <c r="BJ29" s="7">
        <v>0.01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</row>
    <row r="30" spans="1:67" x14ac:dyDescent="0.15">
      <c r="A30" s="7" t="s">
        <v>163</v>
      </c>
      <c r="B30" s="8">
        <v>40761</v>
      </c>
      <c r="C30" s="9">
        <v>0.67498842592592589</v>
      </c>
      <c r="D30" s="7">
        <v>1.49</v>
      </c>
      <c r="E30" s="27">
        <v>1.9326000000000001</v>
      </c>
      <c r="F30" s="27">
        <v>0.37069999999999997</v>
      </c>
      <c r="G30" s="27">
        <f t="shared" si="0"/>
        <v>0.19181413639656419</v>
      </c>
      <c r="H30" s="27">
        <v>0.6976</v>
      </c>
      <c r="I30" s="27">
        <v>3.8683999999999998</v>
      </c>
      <c r="J30" s="27">
        <v>1.7166999999999999</v>
      </c>
      <c r="K30" s="27">
        <v>1.3574999999999999</v>
      </c>
      <c r="L30" s="27">
        <v>1.6391</v>
      </c>
      <c r="M30" s="27">
        <v>1.8361000000000001</v>
      </c>
      <c r="N30" s="7">
        <v>2.0840999999999998</v>
      </c>
      <c r="O30" s="7">
        <v>2.5775000000000001</v>
      </c>
      <c r="P30" s="7">
        <v>1.1668000000000001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0.01</v>
      </c>
      <c r="AM30" s="7">
        <v>0.01</v>
      </c>
      <c r="AN30" s="7">
        <v>0.02</v>
      </c>
      <c r="AO30" s="7">
        <v>0.03</v>
      </c>
      <c r="AP30" s="7">
        <v>0.06</v>
      </c>
      <c r="AQ30" s="7">
        <v>0.1</v>
      </c>
      <c r="AR30" s="7">
        <v>0.16</v>
      </c>
      <c r="AS30" s="7">
        <v>0.2</v>
      </c>
      <c r="AT30" s="7">
        <v>0.18</v>
      </c>
      <c r="AU30" s="7">
        <v>0.17</v>
      </c>
      <c r="AV30" s="7">
        <v>0.14000000000000001</v>
      </c>
      <c r="AW30" s="7">
        <v>0.11</v>
      </c>
      <c r="AX30" s="7">
        <v>0.09</v>
      </c>
      <c r="AY30" s="7">
        <v>0.06</v>
      </c>
      <c r="AZ30" s="7">
        <v>0.04</v>
      </c>
      <c r="BA30" s="7">
        <v>0.03</v>
      </c>
      <c r="BB30" s="7">
        <v>0.02</v>
      </c>
      <c r="BC30" s="7">
        <v>0.01</v>
      </c>
      <c r="BD30" s="7">
        <v>0.01</v>
      </c>
      <c r="BE30" s="7">
        <v>0.01</v>
      </c>
      <c r="BF30" s="7">
        <v>0.03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</row>
    <row r="31" spans="1:67" x14ac:dyDescent="0.15">
      <c r="A31" s="7" t="s">
        <v>164</v>
      </c>
      <c r="B31" s="8">
        <v>40761</v>
      </c>
      <c r="C31" s="9">
        <v>0.68025462962962957</v>
      </c>
      <c r="D31" s="7">
        <v>1.63</v>
      </c>
      <c r="E31" s="27">
        <v>1.7684</v>
      </c>
      <c r="F31" s="27">
        <v>0.38150000000000001</v>
      </c>
      <c r="G31" s="27">
        <f t="shared" si="0"/>
        <v>0.21573173490160596</v>
      </c>
      <c r="H31" s="27">
        <v>1.6284000000000001</v>
      </c>
      <c r="I31" s="27">
        <v>9.8843999999999994</v>
      </c>
      <c r="J31" s="27">
        <v>1.6167</v>
      </c>
      <c r="K31" s="27">
        <v>1.2130000000000001</v>
      </c>
      <c r="L31" s="27">
        <v>1.4964</v>
      </c>
      <c r="M31" s="27">
        <v>1.6696</v>
      </c>
      <c r="N31" s="7">
        <v>1.8875</v>
      </c>
      <c r="O31" s="7">
        <v>2.3450000000000002</v>
      </c>
      <c r="P31" s="7">
        <v>1.1451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0.01</v>
      </c>
      <c r="AJ31" s="7">
        <v>0</v>
      </c>
      <c r="AK31" s="7">
        <v>0</v>
      </c>
      <c r="AL31" s="7">
        <v>0.02</v>
      </c>
      <c r="AM31" s="7">
        <v>0.02</v>
      </c>
      <c r="AN31" s="7">
        <v>0.05</v>
      </c>
      <c r="AO31" s="7">
        <v>0.08</v>
      </c>
      <c r="AP31" s="7">
        <v>0.13</v>
      </c>
      <c r="AQ31" s="7">
        <v>0.21</v>
      </c>
      <c r="AR31" s="7">
        <v>0.25</v>
      </c>
      <c r="AS31" s="7">
        <v>0.23</v>
      </c>
      <c r="AT31" s="7">
        <v>0.17</v>
      </c>
      <c r="AU31" s="7">
        <v>0.14000000000000001</v>
      </c>
      <c r="AV31" s="7">
        <v>0.1</v>
      </c>
      <c r="AW31" s="7">
        <v>0.06</v>
      </c>
      <c r="AX31" s="7">
        <v>0.05</v>
      </c>
      <c r="AY31" s="7">
        <v>0.03</v>
      </c>
      <c r="AZ31" s="7">
        <v>0.02</v>
      </c>
      <c r="BA31" s="7">
        <v>0.02</v>
      </c>
      <c r="BB31" s="7">
        <v>0.01</v>
      </c>
      <c r="BC31" s="7">
        <v>0</v>
      </c>
      <c r="BD31" s="7">
        <v>0.01</v>
      </c>
      <c r="BE31" s="7">
        <v>0</v>
      </c>
      <c r="BF31" s="7">
        <v>0</v>
      </c>
      <c r="BG31" s="7">
        <v>0</v>
      </c>
      <c r="BH31" s="7">
        <v>0.01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0.01</v>
      </c>
    </row>
    <row r="32" spans="1:67" x14ac:dyDescent="0.15">
      <c r="A32" s="7" t="s">
        <v>165</v>
      </c>
      <c r="B32" s="8">
        <v>40761</v>
      </c>
      <c r="C32" s="9">
        <v>0.685613425925926</v>
      </c>
      <c r="D32" s="7">
        <v>1.93</v>
      </c>
      <c r="E32" s="27">
        <v>1.8117000000000001</v>
      </c>
      <c r="F32" s="27">
        <v>0.62419999999999998</v>
      </c>
      <c r="G32" s="27">
        <f t="shared" si="0"/>
        <v>0.34453827896450845</v>
      </c>
      <c r="H32" s="27">
        <v>0.77110000000000001</v>
      </c>
      <c r="I32" s="27">
        <v>3.6947999999999999</v>
      </c>
      <c r="J32" s="27">
        <v>1.45</v>
      </c>
      <c r="K32" s="27">
        <v>0.88300000000000001</v>
      </c>
      <c r="L32" s="27">
        <v>1.3438000000000001</v>
      </c>
      <c r="M32" s="27">
        <v>1.6537999999999999</v>
      </c>
      <c r="N32" s="7">
        <v>2.1219000000000001</v>
      </c>
      <c r="O32" s="7">
        <v>2.9175</v>
      </c>
      <c r="P32" s="7">
        <v>1.3095000000000001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0.01</v>
      </c>
      <c r="AG32" s="7">
        <v>0</v>
      </c>
      <c r="AH32" s="7">
        <v>0.01</v>
      </c>
      <c r="AI32" s="7">
        <v>0.03</v>
      </c>
      <c r="AJ32" s="7">
        <v>0.03</v>
      </c>
      <c r="AK32" s="7">
        <v>0.05</v>
      </c>
      <c r="AL32" s="7">
        <v>0.06</v>
      </c>
      <c r="AM32" s="7">
        <v>0.08</v>
      </c>
      <c r="AN32" s="7">
        <v>0.1</v>
      </c>
      <c r="AO32" s="7">
        <v>0.12</v>
      </c>
      <c r="AP32" s="7">
        <v>0.16</v>
      </c>
      <c r="AQ32" s="7">
        <v>0.16</v>
      </c>
      <c r="AR32" s="7">
        <v>0.15</v>
      </c>
      <c r="AS32" s="7">
        <v>0.13</v>
      </c>
      <c r="AT32" s="7">
        <v>0.11</v>
      </c>
      <c r="AU32" s="7">
        <v>0.1</v>
      </c>
      <c r="AV32" s="7">
        <v>0.09</v>
      </c>
      <c r="AW32" s="7">
        <v>0.08</v>
      </c>
      <c r="AX32" s="7">
        <v>7.0000000000000007E-2</v>
      </c>
      <c r="AY32" s="7">
        <v>0.06</v>
      </c>
      <c r="AZ32" s="7">
        <v>7.0000000000000007E-2</v>
      </c>
      <c r="BA32" s="7">
        <v>0.06</v>
      </c>
      <c r="BB32" s="7">
        <v>0.04</v>
      </c>
      <c r="BC32" s="7">
        <v>0.03</v>
      </c>
      <c r="BD32" s="7">
        <v>0.02</v>
      </c>
      <c r="BE32" s="7">
        <v>0.02</v>
      </c>
      <c r="BF32" s="7">
        <v>0.01</v>
      </c>
      <c r="BG32" s="7">
        <v>0.01</v>
      </c>
      <c r="BH32" s="7">
        <v>0.01</v>
      </c>
      <c r="BI32" s="7">
        <v>0.01</v>
      </c>
      <c r="BJ32" s="7">
        <v>0.01</v>
      </c>
      <c r="BK32" s="7">
        <v>0.01</v>
      </c>
      <c r="BL32" s="7">
        <v>0.01</v>
      </c>
      <c r="BM32" s="7">
        <v>0.01</v>
      </c>
      <c r="BN32" s="7">
        <v>0.01</v>
      </c>
      <c r="BO32" s="7">
        <v>0</v>
      </c>
    </row>
    <row r="33" spans="1:67" x14ac:dyDescent="0.15">
      <c r="A33" s="7" t="s">
        <v>166</v>
      </c>
      <c r="B33" s="8">
        <v>40761</v>
      </c>
      <c r="C33" s="9">
        <v>0.69108796296296304</v>
      </c>
      <c r="D33" s="7">
        <v>1.34</v>
      </c>
      <c r="E33" s="27">
        <v>2.0118999999999998</v>
      </c>
      <c r="F33" s="27">
        <v>0.4541</v>
      </c>
      <c r="G33" s="27">
        <f t="shared" si="0"/>
        <v>0.22570704309359316</v>
      </c>
      <c r="H33" s="27">
        <v>-0.1043</v>
      </c>
      <c r="I33" s="27">
        <v>7.6384999999999996</v>
      </c>
      <c r="J33" s="27">
        <v>1.93</v>
      </c>
      <c r="K33" s="27">
        <v>1.2350000000000001</v>
      </c>
      <c r="L33" s="27">
        <v>1.7363999999999999</v>
      </c>
      <c r="M33" s="27">
        <v>1.93</v>
      </c>
      <c r="N33" s="7">
        <v>2.12</v>
      </c>
      <c r="O33" s="7">
        <v>2.4649999999999999</v>
      </c>
      <c r="P33" s="7">
        <v>1.1422000000000001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0.01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0.01</v>
      </c>
      <c r="AI33" s="7">
        <v>0</v>
      </c>
      <c r="AJ33" s="7">
        <v>0</v>
      </c>
      <c r="AK33" s="7">
        <v>0.01</v>
      </c>
      <c r="AL33" s="7">
        <v>0.01</v>
      </c>
      <c r="AM33" s="7">
        <v>0.01</v>
      </c>
      <c r="AN33" s="7">
        <v>0.02</v>
      </c>
      <c r="AO33" s="7">
        <v>0.02</v>
      </c>
      <c r="AP33" s="7">
        <v>0.04</v>
      </c>
      <c r="AQ33" s="7">
        <v>0.04</v>
      </c>
      <c r="AR33" s="7">
        <v>7.0000000000000007E-2</v>
      </c>
      <c r="AS33" s="7">
        <v>0.11</v>
      </c>
      <c r="AT33" s="7">
        <v>0.16</v>
      </c>
      <c r="AU33" s="7">
        <v>0.2</v>
      </c>
      <c r="AV33" s="7">
        <v>0.19</v>
      </c>
      <c r="AW33" s="7">
        <v>0.15</v>
      </c>
      <c r="AX33" s="7">
        <v>0.11</v>
      </c>
      <c r="AY33" s="7">
        <v>0.06</v>
      </c>
      <c r="AZ33" s="7">
        <v>0.05</v>
      </c>
      <c r="BA33" s="7">
        <v>0.02</v>
      </c>
      <c r="BB33" s="7">
        <v>0.02</v>
      </c>
      <c r="BC33" s="7">
        <v>0.01</v>
      </c>
      <c r="BD33" s="7">
        <v>0</v>
      </c>
      <c r="BE33" s="7">
        <v>0</v>
      </c>
      <c r="BF33" s="7">
        <v>0</v>
      </c>
      <c r="BG33" s="7">
        <v>0.02</v>
      </c>
      <c r="BH33" s="7">
        <v>0</v>
      </c>
      <c r="BI33" s="7">
        <v>0</v>
      </c>
      <c r="BJ33" s="7">
        <v>0</v>
      </c>
      <c r="BK33" s="7">
        <v>0</v>
      </c>
      <c r="BL33" s="7">
        <v>0.01</v>
      </c>
      <c r="BM33" s="7">
        <v>0.01</v>
      </c>
      <c r="BN33" s="7">
        <v>0</v>
      </c>
      <c r="BO33" s="7">
        <v>0</v>
      </c>
    </row>
    <row r="34" spans="1:67" x14ac:dyDescent="0.15">
      <c r="A34" s="7" t="s">
        <v>167</v>
      </c>
      <c r="B34" s="8">
        <v>40761</v>
      </c>
      <c r="C34" s="9">
        <v>0.69631944444444438</v>
      </c>
      <c r="D34" s="7">
        <v>1.47</v>
      </c>
      <c r="E34" s="27">
        <v>0.94969999999999999</v>
      </c>
      <c r="F34" s="27">
        <v>0.7258</v>
      </c>
      <c r="G34" s="27">
        <f t="shared" si="0"/>
        <v>0.76424133937032745</v>
      </c>
      <c r="H34" s="27">
        <v>0.85429999999999995</v>
      </c>
      <c r="I34" s="27">
        <v>4.4852999999999996</v>
      </c>
      <c r="J34" s="27">
        <v>0.75</v>
      </c>
      <c r="K34" s="27">
        <v>-0.1162</v>
      </c>
      <c r="L34" s="27">
        <v>0.36940000000000001</v>
      </c>
      <c r="M34" s="27">
        <v>0.78890000000000005</v>
      </c>
      <c r="N34" s="7">
        <v>1.2656000000000001</v>
      </c>
      <c r="O34" s="7">
        <v>1.8825000000000001</v>
      </c>
      <c r="P34" s="7">
        <v>1.3642000000000001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0.01</v>
      </c>
      <c r="W34" s="7">
        <v>0</v>
      </c>
      <c r="X34" s="7">
        <v>0.01</v>
      </c>
      <c r="Y34" s="7">
        <v>0.02</v>
      </c>
      <c r="Z34" s="7">
        <v>0.02</v>
      </c>
      <c r="AA34" s="7">
        <v>0.04</v>
      </c>
      <c r="AB34" s="7">
        <v>0.05</v>
      </c>
      <c r="AC34" s="7">
        <v>0.06</v>
      </c>
      <c r="AD34" s="7">
        <v>0.06</v>
      </c>
      <c r="AE34" s="7">
        <v>0.08</v>
      </c>
      <c r="AF34" s="7">
        <v>0.09</v>
      </c>
      <c r="AG34" s="7">
        <v>0.09</v>
      </c>
      <c r="AH34" s="7">
        <v>0.08</v>
      </c>
      <c r="AI34" s="7">
        <v>0.09</v>
      </c>
      <c r="AJ34" s="7">
        <v>0.09</v>
      </c>
      <c r="AK34" s="7">
        <v>0.08</v>
      </c>
      <c r="AL34" s="7">
        <v>0.08</v>
      </c>
      <c r="AM34" s="7">
        <v>7.0000000000000007E-2</v>
      </c>
      <c r="AN34" s="7">
        <v>7.0000000000000007E-2</v>
      </c>
      <c r="AO34" s="7">
        <v>0.08</v>
      </c>
      <c r="AP34" s="7">
        <v>0.06</v>
      </c>
      <c r="AQ34" s="7">
        <v>0.06</v>
      </c>
      <c r="AR34" s="7">
        <v>0.05</v>
      </c>
      <c r="AS34" s="7">
        <v>0.03</v>
      </c>
      <c r="AT34" s="7">
        <v>0.02</v>
      </c>
      <c r="AU34" s="7">
        <v>0.02</v>
      </c>
      <c r="AV34" s="7">
        <v>0.01</v>
      </c>
      <c r="AW34" s="7">
        <v>0.01</v>
      </c>
      <c r="AX34" s="7">
        <v>0.01</v>
      </c>
      <c r="AY34" s="7">
        <v>0</v>
      </c>
      <c r="AZ34" s="7">
        <v>0.01</v>
      </c>
      <c r="BA34" s="7">
        <v>0</v>
      </c>
      <c r="BB34" s="7">
        <v>0</v>
      </c>
      <c r="BC34" s="7">
        <v>0.01</v>
      </c>
      <c r="BD34" s="7">
        <v>0</v>
      </c>
      <c r="BE34" s="7">
        <v>0.01</v>
      </c>
      <c r="BF34" s="7">
        <v>0</v>
      </c>
      <c r="BG34" s="7">
        <v>0.01</v>
      </c>
      <c r="BH34" s="7">
        <v>0</v>
      </c>
      <c r="BI34" s="7">
        <v>0.01</v>
      </c>
      <c r="BJ34" s="7">
        <v>0</v>
      </c>
      <c r="BK34" s="7">
        <v>0</v>
      </c>
      <c r="BL34" s="7">
        <v>0.01</v>
      </c>
      <c r="BM34" s="7">
        <v>0</v>
      </c>
      <c r="BN34" s="7">
        <v>0</v>
      </c>
      <c r="BO34" s="7">
        <v>0</v>
      </c>
    </row>
    <row r="35" spans="1:67" s="27" customFormat="1" x14ac:dyDescent="0.15">
      <c r="A35" s="27" t="s">
        <v>168</v>
      </c>
      <c r="B35" s="39">
        <v>40761</v>
      </c>
      <c r="C35" s="40">
        <v>0.71129629629629632</v>
      </c>
      <c r="D35" s="27">
        <v>1.22</v>
      </c>
      <c r="E35" s="27">
        <v>2.5061</v>
      </c>
      <c r="F35" s="27">
        <v>0.53110000000000002</v>
      </c>
      <c r="G35" s="27">
        <f t="shared" si="0"/>
        <v>0.2119229081042257</v>
      </c>
      <c r="H35" s="27">
        <v>-3.8199999999999998E-2</v>
      </c>
      <c r="I35" s="27">
        <v>3.4257</v>
      </c>
      <c r="J35" s="27">
        <v>2.4</v>
      </c>
      <c r="K35" s="27">
        <v>1.5049999999999999</v>
      </c>
      <c r="L35" s="27">
        <v>2.1438000000000001</v>
      </c>
      <c r="M35" s="27">
        <v>2.4167000000000001</v>
      </c>
      <c r="N35" s="27">
        <v>2.7187999999999999</v>
      </c>
      <c r="O35" s="27">
        <v>3.2949999999999999</v>
      </c>
      <c r="P35" s="27">
        <v>1.2204999999999999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0.01</v>
      </c>
      <c r="AM35" s="27">
        <v>0</v>
      </c>
      <c r="AN35" s="27">
        <v>0.01</v>
      </c>
      <c r="AO35" s="27">
        <v>0.02</v>
      </c>
      <c r="AP35" s="27">
        <v>0.01</v>
      </c>
      <c r="AQ35" s="27">
        <v>0.02</v>
      </c>
      <c r="AR35" s="27">
        <v>0.02</v>
      </c>
      <c r="AS35" s="27">
        <v>0.03</v>
      </c>
      <c r="AT35" s="27">
        <v>0.03</v>
      </c>
      <c r="AU35" s="27">
        <v>0.03</v>
      </c>
      <c r="AV35" s="27">
        <v>0.05</v>
      </c>
      <c r="AW35" s="27">
        <v>0.08</v>
      </c>
      <c r="AX35" s="27">
        <v>0.11</v>
      </c>
      <c r="AY35" s="27">
        <v>0.11</v>
      </c>
      <c r="AZ35" s="27">
        <v>0.12</v>
      </c>
      <c r="BA35" s="27">
        <v>0.11</v>
      </c>
      <c r="BB35" s="27">
        <v>0.1</v>
      </c>
      <c r="BC35" s="27">
        <v>0.08</v>
      </c>
      <c r="BD35" s="27">
        <v>0.05</v>
      </c>
      <c r="BE35" s="27">
        <v>0.05</v>
      </c>
      <c r="BF35" s="27">
        <v>0.05</v>
      </c>
      <c r="BG35" s="27">
        <v>0.03</v>
      </c>
      <c r="BH35" s="27">
        <v>0.03</v>
      </c>
      <c r="BI35" s="27">
        <v>0.02</v>
      </c>
      <c r="BJ35" s="27">
        <v>0.02</v>
      </c>
      <c r="BK35" s="27">
        <v>0</v>
      </c>
      <c r="BL35" s="27">
        <v>0.01</v>
      </c>
      <c r="BM35" s="27">
        <v>0.01</v>
      </c>
      <c r="BN35" s="27">
        <v>0.01</v>
      </c>
      <c r="BO35" s="27">
        <v>0.01</v>
      </c>
    </row>
    <row r="36" spans="1:67" x14ac:dyDescent="0.15">
      <c r="A36" s="7" t="s">
        <v>169</v>
      </c>
      <c r="B36" s="8">
        <v>40761</v>
      </c>
      <c r="C36" s="9">
        <v>0.7166435185185186</v>
      </c>
      <c r="D36" s="7">
        <v>1.4</v>
      </c>
      <c r="E36" s="27">
        <v>1.95</v>
      </c>
      <c r="F36" s="27">
        <v>0.52039999999999997</v>
      </c>
      <c r="G36" s="27">
        <f t="shared" si="0"/>
        <v>0.26687179487179485</v>
      </c>
      <c r="H36" s="27">
        <v>1.069</v>
      </c>
      <c r="I36" s="27">
        <v>4.0609000000000002</v>
      </c>
      <c r="J36" s="27">
        <v>1.7</v>
      </c>
      <c r="K36" s="27">
        <v>1.25</v>
      </c>
      <c r="L36" s="27">
        <v>1.5567</v>
      </c>
      <c r="M36" s="27">
        <v>1.7833000000000001</v>
      </c>
      <c r="N36" s="7">
        <v>2.1214</v>
      </c>
      <c r="O36" s="7">
        <v>2.95</v>
      </c>
      <c r="P36" s="7">
        <v>1.2161999999999999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0.01</v>
      </c>
      <c r="AL36" s="7">
        <v>0.01</v>
      </c>
      <c r="AM36" s="7">
        <v>0.02</v>
      </c>
      <c r="AN36" s="7">
        <v>0.03</v>
      </c>
      <c r="AO36" s="7">
        <v>0.05</v>
      </c>
      <c r="AP36" s="7">
        <v>0.1</v>
      </c>
      <c r="AQ36" s="7">
        <v>0.12</v>
      </c>
      <c r="AR36" s="7">
        <v>0.15</v>
      </c>
      <c r="AS36" s="7">
        <v>0.16</v>
      </c>
      <c r="AT36" s="7">
        <v>0.15</v>
      </c>
      <c r="AU36" s="7">
        <v>0.11</v>
      </c>
      <c r="AV36" s="7">
        <v>0.09</v>
      </c>
      <c r="AW36" s="7">
        <v>7.0000000000000007E-2</v>
      </c>
      <c r="AX36" s="7">
        <v>0.05</v>
      </c>
      <c r="AY36" s="7">
        <v>0.04</v>
      </c>
      <c r="AZ36" s="7">
        <v>0.04</v>
      </c>
      <c r="BA36" s="7">
        <v>0.02</v>
      </c>
      <c r="BB36" s="7">
        <v>0.03</v>
      </c>
      <c r="BC36" s="7">
        <v>0.03</v>
      </c>
      <c r="BD36" s="7">
        <v>0.03</v>
      </c>
      <c r="BE36" s="7">
        <v>0.02</v>
      </c>
      <c r="BF36" s="7">
        <v>0.01</v>
      </c>
      <c r="BG36" s="7">
        <v>0.01</v>
      </c>
      <c r="BH36" s="7">
        <v>0.01</v>
      </c>
      <c r="BI36" s="7">
        <v>0.01</v>
      </c>
      <c r="BJ36" s="7">
        <v>0.01</v>
      </c>
      <c r="BK36" s="7">
        <v>0.01</v>
      </c>
      <c r="BL36" s="7">
        <v>0.01</v>
      </c>
      <c r="BM36" s="7">
        <v>0</v>
      </c>
      <c r="BN36" s="7">
        <v>0</v>
      </c>
      <c r="BO36" s="7">
        <v>0</v>
      </c>
    </row>
    <row r="37" spans="1:67" x14ac:dyDescent="0.15">
      <c r="A37" s="7" t="s">
        <v>170</v>
      </c>
      <c r="B37" s="8">
        <v>40761</v>
      </c>
      <c r="C37" s="9">
        <v>0.72190972222222216</v>
      </c>
      <c r="D37" s="7">
        <v>1.69</v>
      </c>
      <c r="E37" s="27">
        <v>1.7453000000000001</v>
      </c>
      <c r="F37" s="27">
        <v>0.50029999999999997</v>
      </c>
      <c r="G37" s="27">
        <f t="shared" si="0"/>
        <v>0.28665558929696899</v>
      </c>
      <c r="H37" s="27">
        <v>1.1882999999999999</v>
      </c>
      <c r="I37" s="27">
        <v>7.1494999999999997</v>
      </c>
      <c r="J37" s="27">
        <v>1.5214000000000001</v>
      </c>
      <c r="K37" s="27">
        <v>1.099</v>
      </c>
      <c r="L37" s="27">
        <v>1.4180999999999999</v>
      </c>
      <c r="M37" s="27">
        <v>1.6143000000000001</v>
      </c>
      <c r="N37" s="7">
        <v>1.8658999999999999</v>
      </c>
      <c r="O37" s="7">
        <v>2.7774999999999999</v>
      </c>
      <c r="P37" s="7">
        <v>1.1678999999999999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0.01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0.01</v>
      </c>
      <c r="AK37" s="7">
        <v>0.02</v>
      </c>
      <c r="AL37" s="7">
        <v>0.02</v>
      </c>
      <c r="AM37" s="7">
        <v>0.05</v>
      </c>
      <c r="AN37" s="7">
        <v>7.0000000000000007E-2</v>
      </c>
      <c r="AO37" s="7">
        <v>0.12</v>
      </c>
      <c r="AP37" s="7">
        <v>0.18</v>
      </c>
      <c r="AQ37" s="7">
        <v>0.23</v>
      </c>
      <c r="AR37" s="7">
        <v>0.21</v>
      </c>
      <c r="AS37" s="7">
        <v>0.18</v>
      </c>
      <c r="AT37" s="7">
        <v>0.15</v>
      </c>
      <c r="AU37" s="7">
        <v>0.11</v>
      </c>
      <c r="AV37" s="7">
        <v>0.08</v>
      </c>
      <c r="AW37" s="7">
        <v>0.05</v>
      </c>
      <c r="AX37" s="7">
        <v>0.04</v>
      </c>
      <c r="AY37" s="7">
        <v>0.03</v>
      </c>
      <c r="AZ37" s="7">
        <v>0.02</v>
      </c>
      <c r="BA37" s="7">
        <v>0.01</v>
      </c>
      <c r="BB37" s="7">
        <v>0.01</v>
      </c>
      <c r="BC37" s="7">
        <v>0</v>
      </c>
      <c r="BD37" s="7">
        <v>0.02</v>
      </c>
      <c r="BE37" s="7">
        <v>0</v>
      </c>
      <c r="BF37" s="7">
        <v>0.01</v>
      </c>
      <c r="BG37" s="7">
        <v>0.01</v>
      </c>
      <c r="BH37" s="7">
        <v>0.02</v>
      </c>
      <c r="BI37" s="7">
        <v>0.01</v>
      </c>
      <c r="BJ37" s="7">
        <v>0</v>
      </c>
      <c r="BK37" s="7">
        <v>0.01</v>
      </c>
      <c r="BL37" s="7">
        <v>0</v>
      </c>
      <c r="BM37" s="7">
        <v>0</v>
      </c>
      <c r="BN37" s="7">
        <v>0.01</v>
      </c>
      <c r="BO37" s="7">
        <v>0</v>
      </c>
    </row>
    <row r="38" spans="1:67" x14ac:dyDescent="0.15">
      <c r="A38" s="7" t="s">
        <v>171</v>
      </c>
      <c r="B38" s="8">
        <v>40761</v>
      </c>
      <c r="C38" s="9">
        <v>0.72730324074074071</v>
      </c>
      <c r="D38" s="7">
        <v>1.69</v>
      </c>
      <c r="E38" s="27">
        <v>1.7459</v>
      </c>
      <c r="F38" s="27">
        <v>0.6825</v>
      </c>
      <c r="G38" s="27">
        <f t="shared" si="0"/>
        <v>0.39091586001489204</v>
      </c>
      <c r="H38" s="27">
        <v>-0.66139999999999999</v>
      </c>
      <c r="I38" s="27">
        <v>4.8101000000000003</v>
      </c>
      <c r="J38" s="27">
        <v>1.55</v>
      </c>
      <c r="K38" s="27">
        <v>0.62250000000000005</v>
      </c>
      <c r="L38" s="27">
        <v>1.3193999999999999</v>
      </c>
      <c r="M38" s="27">
        <v>1.7050000000000001</v>
      </c>
      <c r="N38" s="7">
        <v>2.1360999999999999</v>
      </c>
      <c r="O38" s="7">
        <v>2.7349999999999999</v>
      </c>
      <c r="P38" s="7">
        <v>1.3271999999999999</v>
      </c>
      <c r="Q38" s="7">
        <v>0</v>
      </c>
      <c r="R38" s="7">
        <v>0</v>
      </c>
      <c r="S38" s="7">
        <v>0.01</v>
      </c>
      <c r="T38" s="7">
        <v>0</v>
      </c>
      <c r="U38" s="7">
        <v>0</v>
      </c>
      <c r="V38" s="7">
        <v>0.01</v>
      </c>
      <c r="W38" s="7">
        <v>0.01</v>
      </c>
      <c r="X38" s="7">
        <v>0</v>
      </c>
      <c r="Y38" s="7">
        <v>0.01</v>
      </c>
      <c r="Z38" s="7">
        <v>0</v>
      </c>
      <c r="AA38" s="7">
        <v>0</v>
      </c>
      <c r="AB38" s="7">
        <v>0.01</v>
      </c>
      <c r="AC38" s="7">
        <v>0</v>
      </c>
      <c r="AD38" s="7">
        <v>0</v>
      </c>
      <c r="AE38" s="7">
        <v>0.01</v>
      </c>
      <c r="AF38" s="7">
        <v>0</v>
      </c>
      <c r="AG38" s="7">
        <v>0.01</v>
      </c>
      <c r="AH38" s="7">
        <v>0.02</v>
      </c>
      <c r="AI38" s="7">
        <v>0.01</v>
      </c>
      <c r="AJ38" s="7">
        <v>0.03</v>
      </c>
      <c r="AK38" s="7">
        <v>0.03</v>
      </c>
      <c r="AL38" s="7">
        <v>0.05</v>
      </c>
      <c r="AM38" s="7">
        <v>7.0000000000000007E-2</v>
      </c>
      <c r="AN38" s="7">
        <v>0.08</v>
      </c>
      <c r="AO38" s="7">
        <v>0.09</v>
      </c>
      <c r="AP38" s="7">
        <v>0.1</v>
      </c>
      <c r="AQ38" s="7">
        <v>0.12</v>
      </c>
      <c r="AR38" s="7">
        <v>0.12</v>
      </c>
      <c r="AS38" s="7">
        <v>0.1</v>
      </c>
      <c r="AT38" s="7">
        <v>0.11</v>
      </c>
      <c r="AU38" s="7">
        <v>0.1</v>
      </c>
      <c r="AV38" s="7">
        <v>0.09</v>
      </c>
      <c r="AW38" s="7">
        <v>0.09</v>
      </c>
      <c r="AX38" s="7">
        <v>0.08</v>
      </c>
      <c r="AY38" s="7">
        <v>7.0000000000000007E-2</v>
      </c>
      <c r="AZ38" s="7">
        <v>0.06</v>
      </c>
      <c r="BA38" s="7">
        <v>0.05</v>
      </c>
      <c r="BB38" s="7">
        <v>0.04</v>
      </c>
      <c r="BC38" s="7">
        <v>0.03</v>
      </c>
      <c r="BD38" s="7">
        <v>0.03</v>
      </c>
      <c r="BE38" s="7">
        <v>0.01</v>
      </c>
      <c r="BF38" s="7">
        <v>0.01</v>
      </c>
      <c r="BG38" s="7">
        <v>0.01</v>
      </c>
      <c r="BH38" s="7">
        <v>0.01</v>
      </c>
      <c r="BI38" s="7">
        <v>0</v>
      </c>
      <c r="BJ38" s="7">
        <v>0</v>
      </c>
      <c r="BK38" s="7">
        <v>0.01</v>
      </c>
      <c r="BL38" s="7">
        <v>0</v>
      </c>
      <c r="BM38" s="7">
        <v>0</v>
      </c>
      <c r="BN38" s="7">
        <v>0</v>
      </c>
      <c r="BO38" s="7">
        <v>0</v>
      </c>
    </row>
    <row r="39" spans="1:67" x14ac:dyDescent="0.15">
      <c r="A39" s="7" t="s">
        <v>172</v>
      </c>
      <c r="B39" s="8">
        <v>40761</v>
      </c>
      <c r="C39" s="9">
        <v>0.73297453703703708</v>
      </c>
      <c r="D39" s="7">
        <v>1.71</v>
      </c>
      <c r="E39" s="27">
        <v>1.6079000000000001</v>
      </c>
      <c r="F39" s="27">
        <v>0.61970000000000003</v>
      </c>
      <c r="G39" s="27">
        <f t="shared" si="0"/>
        <v>0.38540954039430314</v>
      </c>
      <c r="H39" s="27">
        <v>-2.9100000000000001E-2</v>
      </c>
      <c r="I39" s="27">
        <v>4.4817</v>
      </c>
      <c r="J39" s="27">
        <v>1.7250000000000001</v>
      </c>
      <c r="K39" s="27">
        <v>0.3775</v>
      </c>
      <c r="L39" s="27">
        <v>1.2343999999999999</v>
      </c>
      <c r="M39" s="27">
        <v>1.6308</v>
      </c>
      <c r="N39" s="7">
        <v>1.9160999999999999</v>
      </c>
      <c r="O39" s="7">
        <v>2.3982999999999999</v>
      </c>
      <c r="P39" s="7">
        <v>1.2665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0.01</v>
      </c>
      <c r="AA39" s="7">
        <v>0</v>
      </c>
      <c r="AB39" s="7">
        <v>0.01</v>
      </c>
      <c r="AC39" s="7">
        <v>0.02</v>
      </c>
      <c r="AD39" s="7">
        <v>0.02</v>
      </c>
      <c r="AE39" s="7">
        <v>0.02</v>
      </c>
      <c r="AF39" s="7">
        <v>0.02</v>
      </c>
      <c r="AG39" s="7">
        <v>0.03</v>
      </c>
      <c r="AH39" s="7">
        <v>0.02</v>
      </c>
      <c r="AI39" s="7">
        <v>0.03</v>
      </c>
      <c r="AJ39" s="7">
        <v>0.04</v>
      </c>
      <c r="AK39" s="7">
        <v>0.03</v>
      </c>
      <c r="AL39" s="7">
        <v>0.05</v>
      </c>
      <c r="AM39" s="7">
        <v>0.06</v>
      </c>
      <c r="AN39" s="7">
        <v>0.08</v>
      </c>
      <c r="AO39" s="7">
        <v>0.09</v>
      </c>
      <c r="AP39" s="7">
        <v>0.1</v>
      </c>
      <c r="AQ39" s="7">
        <v>0.12</v>
      </c>
      <c r="AR39" s="7">
        <v>0.13</v>
      </c>
      <c r="AS39" s="7">
        <v>0.16</v>
      </c>
      <c r="AT39" s="7">
        <v>0.15</v>
      </c>
      <c r="AU39" s="7">
        <v>0.14000000000000001</v>
      </c>
      <c r="AV39" s="7">
        <v>0.11</v>
      </c>
      <c r="AW39" s="7">
        <v>0.08</v>
      </c>
      <c r="AX39" s="7">
        <v>0.06</v>
      </c>
      <c r="AY39" s="7">
        <v>0.03</v>
      </c>
      <c r="AZ39" s="7">
        <v>0.03</v>
      </c>
      <c r="BA39" s="7">
        <v>0.01</v>
      </c>
      <c r="BB39" s="7">
        <v>0.01</v>
      </c>
      <c r="BC39" s="7">
        <v>0.01</v>
      </c>
      <c r="BD39" s="7">
        <v>0</v>
      </c>
      <c r="BE39" s="7">
        <v>0.01</v>
      </c>
      <c r="BF39" s="7">
        <v>0</v>
      </c>
      <c r="BG39" s="7">
        <v>0</v>
      </c>
      <c r="BH39" s="7">
        <v>0.01</v>
      </c>
      <c r="BI39" s="7">
        <v>0</v>
      </c>
      <c r="BJ39" s="7">
        <v>0</v>
      </c>
      <c r="BK39" s="7">
        <v>0.01</v>
      </c>
      <c r="BL39" s="7">
        <v>0</v>
      </c>
      <c r="BM39" s="7">
        <v>0</v>
      </c>
      <c r="BN39" s="7">
        <v>0</v>
      </c>
      <c r="BO39" s="7">
        <v>0.01</v>
      </c>
    </row>
    <row r="40" spans="1:67" x14ac:dyDescent="0.15">
      <c r="A40" s="7" t="s">
        <v>173</v>
      </c>
      <c r="B40" s="8">
        <v>40761</v>
      </c>
      <c r="C40" s="9">
        <v>0.73835648148148147</v>
      </c>
      <c r="D40" s="7">
        <v>1.34</v>
      </c>
      <c r="E40" s="27">
        <v>1.8552</v>
      </c>
      <c r="F40" s="27">
        <v>0.56820000000000004</v>
      </c>
      <c r="G40" s="27">
        <f t="shared" si="0"/>
        <v>0.30627425614489007</v>
      </c>
      <c r="H40" s="27">
        <v>-0.44540000000000002</v>
      </c>
      <c r="I40" s="27">
        <v>8.4484999999999992</v>
      </c>
      <c r="J40" s="27">
        <v>1.875</v>
      </c>
      <c r="K40" s="27">
        <v>0.92</v>
      </c>
      <c r="L40" s="27">
        <v>1.6188</v>
      </c>
      <c r="M40" s="27">
        <v>1.85</v>
      </c>
      <c r="N40" s="7">
        <v>2.0293999999999999</v>
      </c>
      <c r="O40" s="7">
        <v>2.48</v>
      </c>
      <c r="P40" s="7">
        <v>1.153</v>
      </c>
      <c r="Q40" s="7">
        <v>0</v>
      </c>
      <c r="R40" s="7">
        <v>0</v>
      </c>
      <c r="S40" s="7">
        <v>0</v>
      </c>
      <c r="T40" s="7">
        <v>0</v>
      </c>
      <c r="U40" s="7">
        <v>0.01</v>
      </c>
      <c r="V40" s="7">
        <v>0</v>
      </c>
      <c r="W40" s="7">
        <v>0</v>
      </c>
      <c r="X40" s="7">
        <v>0</v>
      </c>
      <c r="Y40" s="7">
        <v>0.01</v>
      </c>
      <c r="Z40" s="7">
        <v>0</v>
      </c>
      <c r="AA40" s="7">
        <v>0</v>
      </c>
      <c r="AB40" s="7">
        <v>0</v>
      </c>
      <c r="AC40" s="7">
        <v>0</v>
      </c>
      <c r="AD40" s="7">
        <v>0.01</v>
      </c>
      <c r="AE40" s="7">
        <v>0</v>
      </c>
      <c r="AF40" s="7">
        <v>0</v>
      </c>
      <c r="AG40" s="7">
        <v>0.01</v>
      </c>
      <c r="AH40" s="7">
        <v>0</v>
      </c>
      <c r="AI40" s="7">
        <v>0.01</v>
      </c>
      <c r="AJ40" s="7">
        <v>0.01</v>
      </c>
      <c r="AK40" s="7">
        <v>0.01</v>
      </c>
      <c r="AL40" s="7">
        <v>0.02</v>
      </c>
      <c r="AM40" s="7">
        <v>0.02</v>
      </c>
      <c r="AN40" s="7">
        <v>0.02</v>
      </c>
      <c r="AO40" s="7">
        <v>0.04</v>
      </c>
      <c r="AP40" s="7">
        <v>0.04</v>
      </c>
      <c r="AQ40" s="7">
        <v>7.0000000000000007E-2</v>
      </c>
      <c r="AR40" s="7">
        <v>0.08</v>
      </c>
      <c r="AS40" s="7">
        <v>0.12</v>
      </c>
      <c r="AT40" s="7">
        <v>0.19</v>
      </c>
      <c r="AU40" s="7">
        <v>0.2</v>
      </c>
      <c r="AV40" s="7">
        <v>0.17</v>
      </c>
      <c r="AW40" s="7">
        <v>0.11</v>
      </c>
      <c r="AX40" s="7">
        <v>7.0000000000000007E-2</v>
      </c>
      <c r="AY40" s="7">
        <v>0.04</v>
      </c>
      <c r="AZ40" s="7">
        <v>0.01</v>
      </c>
      <c r="BA40" s="7">
        <v>0.01</v>
      </c>
      <c r="BB40" s="7">
        <v>0.01</v>
      </c>
      <c r="BC40" s="7">
        <v>0</v>
      </c>
      <c r="BD40" s="7">
        <v>0</v>
      </c>
      <c r="BE40" s="7">
        <v>0.01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0.04</v>
      </c>
      <c r="BM40" s="7">
        <v>0</v>
      </c>
      <c r="BN40" s="7">
        <v>0</v>
      </c>
      <c r="BO40" s="7">
        <v>0</v>
      </c>
    </row>
    <row r="41" spans="1:67" x14ac:dyDescent="0.15">
      <c r="A41" s="7" t="s">
        <v>174</v>
      </c>
      <c r="B41" s="8">
        <v>40761</v>
      </c>
      <c r="C41" s="9">
        <v>0.74371527777777768</v>
      </c>
      <c r="D41" s="7">
        <v>1.56</v>
      </c>
      <c r="E41" s="27">
        <v>2.0840000000000001</v>
      </c>
      <c r="F41" s="27">
        <v>0.499</v>
      </c>
      <c r="G41" s="27">
        <f t="shared" si="0"/>
        <v>0.2394433781190019</v>
      </c>
      <c r="H41" s="27">
        <v>0.5444</v>
      </c>
      <c r="I41" s="27">
        <v>3.8915000000000002</v>
      </c>
      <c r="J41" s="27">
        <v>1.73</v>
      </c>
      <c r="K41" s="27">
        <v>1.2949999999999999</v>
      </c>
      <c r="L41" s="27">
        <v>1.67</v>
      </c>
      <c r="M41" s="27">
        <v>1.9429000000000001</v>
      </c>
      <c r="N41" s="7">
        <v>2.2833000000000001</v>
      </c>
      <c r="O41" s="7">
        <v>2.8233000000000001</v>
      </c>
      <c r="P41" s="7">
        <v>1.2367999999999999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0.01</v>
      </c>
      <c r="AK41" s="7">
        <v>0</v>
      </c>
      <c r="AL41" s="7">
        <v>0.01</v>
      </c>
      <c r="AM41" s="7">
        <v>0.01</v>
      </c>
      <c r="AN41" s="7">
        <v>0.03</v>
      </c>
      <c r="AO41" s="7">
        <v>0.04</v>
      </c>
      <c r="AP41" s="7">
        <v>0.06</v>
      </c>
      <c r="AQ41" s="7">
        <v>0.09</v>
      </c>
      <c r="AR41" s="7">
        <v>0.11</v>
      </c>
      <c r="AS41" s="7">
        <v>0.15</v>
      </c>
      <c r="AT41" s="7">
        <v>0.14000000000000001</v>
      </c>
      <c r="AU41" s="7">
        <v>0.14000000000000001</v>
      </c>
      <c r="AV41" s="7">
        <v>0.14000000000000001</v>
      </c>
      <c r="AW41" s="7">
        <v>0.12</v>
      </c>
      <c r="AX41" s="7">
        <v>0.09</v>
      </c>
      <c r="AY41" s="7">
        <v>0.09</v>
      </c>
      <c r="AZ41" s="7">
        <v>0.08</v>
      </c>
      <c r="BA41" s="7">
        <v>7.0000000000000007E-2</v>
      </c>
      <c r="BB41" s="7">
        <v>0.05</v>
      </c>
      <c r="BC41" s="7">
        <v>0.03</v>
      </c>
      <c r="BD41" s="7">
        <v>0.03</v>
      </c>
      <c r="BE41" s="7">
        <v>0.02</v>
      </c>
      <c r="BF41" s="7">
        <v>0.03</v>
      </c>
      <c r="BG41" s="7">
        <v>0</v>
      </c>
      <c r="BH41" s="7">
        <v>0.01</v>
      </c>
      <c r="BI41" s="7">
        <v>0</v>
      </c>
      <c r="BJ41" s="7">
        <v>0.01</v>
      </c>
      <c r="BK41" s="7">
        <v>0.01</v>
      </c>
      <c r="BL41" s="7">
        <v>0</v>
      </c>
      <c r="BM41" s="7">
        <v>0</v>
      </c>
      <c r="BN41" s="7">
        <v>0</v>
      </c>
      <c r="BO41" s="7">
        <v>0.01</v>
      </c>
    </row>
    <row r="42" spans="1:67" x14ac:dyDescent="0.15">
      <c r="A42" s="7" t="s">
        <v>175</v>
      </c>
      <c r="B42" s="8">
        <v>40763</v>
      </c>
      <c r="C42" s="9">
        <v>0.52439814814814811</v>
      </c>
      <c r="D42" s="7">
        <v>1.66</v>
      </c>
      <c r="E42" s="27">
        <v>2.1993999999999998</v>
      </c>
      <c r="F42" s="27">
        <v>0.46150000000000002</v>
      </c>
      <c r="G42" s="27">
        <f t="shared" si="0"/>
        <v>0.20982995362371559</v>
      </c>
      <c r="H42" s="27">
        <v>0.374</v>
      </c>
      <c r="I42" s="27">
        <v>3.8927999999999998</v>
      </c>
      <c r="J42" s="27">
        <v>2.0832999999999999</v>
      </c>
      <c r="K42" s="27">
        <v>1.4075</v>
      </c>
      <c r="L42" s="27">
        <v>1.8537999999999999</v>
      </c>
      <c r="M42" s="27">
        <v>2.1375000000000002</v>
      </c>
      <c r="N42" s="7">
        <v>2.4291999999999998</v>
      </c>
      <c r="O42" s="7">
        <v>2.9066999999999998</v>
      </c>
      <c r="P42" s="7">
        <v>1.2206999999999999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0.01</v>
      </c>
      <c r="AM42" s="7">
        <v>0.01</v>
      </c>
      <c r="AN42" s="7">
        <v>0.02</v>
      </c>
      <c r="AO42" s="7">
        <v>0.02</v>
      </c>
      <c r="AP42" s="7">
        <v>0.04</v>
      </c>
      <c r="AQ42" s="7">
        <v>0.05</v>
      </c>
      <c r="AR42" s="7">
        <v>7.0000000000000007E-2</v>
      </c>
      <c r="AS42" s="7">
        <v>0.09</v>
      </c>
      <c r="AT42" s="7">
        <v>0.1</v>
      </c>
      <c r="AU42" s="7">
        <v>0.13</v>
      </c>
      <c r="AV42" s="7">
        <v>0.15</v>
      </c>
      <c r="AW42" s="7">
        <v>0.16</v>
      </c>
      <c r="AX42" s="7">
        <v>0.14000000000000001</v>
      </c>
      <c r="AY42" s="7">
        <v>0.16</v>
      </c>
      <c r="AZ42" s="7">
        <v>0.12</v>
      </c>
      <c r="BA42" s="7">
        <v>0.11</v>
      </c>
      <c r="BB42" s="7">
        <v>0.08</v>
      </c>
      <c r="BC42" s="7">
        <v>0.06</v>
      </c>
      <c r="BD42" s="7">
        <v>0.04</v>
      </c>
      <c r="BE42" s="7">
        <v>0.03</v>
      </c>
      <c r="BF42" s="7">
        <v>0.02</v>
      </c>
      <c r="BG42" s="7">
        <v>0.01</v>
      </c>
      <c r="BH42" s="7">
        <v>0.01</v>
      </c>
      <c r="BI42" s="7">
        <v>0.01</v>
      </c>
      <c r="BJ42" s="7">
        <v>0</v>
      </c>
      <c r="BK42" s="7">
        <v>0.01</v>
      </c>
      <c r="BL42" s="7">
        <v>0</v>
      </c>
      <c r="BM42" s="7">
        <v>0</v>
      </c>
      <c r="BN42" s="7">
        <v>0</v>
      </c>
      <c r="BO42" s="7">
        <v>0.01</v>
      </c>
    </row>
    <row r="43" spans="1:67" s="42" customFormat="1" x14ac:dyDescent="0.15">
      <c r="A43" s="42" t="s">
        <v>176</v>
      </c>
      <c r="B43" s="43">
        <v>40763</v>
      </c>
      <c r="C43" s="44">
        <v>0.52961805555555552</v>
      </c>
      <c r="D43" s="42">
        <v>1.19</v>
      </c>
      <c r="E43" s="42">
        <v>1.9105000000000001</v>
      </c>
      <c r="F43" s="42">
        <v>0.40610000000000002</v>
      </c>
      <c r="G43" s="42">
        <f t="shared" si="0"/>
        <v>0.21256215650353311</v>
      </c>
      <c r="H43" s="42">
        <v>1.3521000000000001</v>
      </c>
      <c r="I43" s="42">
        <v>6.2351000000000001</v>
      </c>
      <c r="J43" s="42">
        <v>1.7</v>
      </c>
      <c r="K43" s="42">
        <v>1.3238000000000001</v>
      </c>
      <c r="L43" s="42">
        <v>1.5982000000000001</v>
      </c>
      <c r="M43" s="42">
        <v>1.7892999999999999</v>
      </c>
      <c r="N43" s="42">
        <v>2.0531000000000001</v>
      </c>
      <c r="O43" s="42">
        <v>2.5550000000000002</v>
      </c>
      <c r="P43" s="42">
        <v>1.1708000000000001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0.01</v>
      </c>
      <c r="AN43" s="42">
        <v>0.02</v>
      </c>
      <c r="AO43" s="42">
        <v>0.04</v>
      </c>
      <c r="AP43" s="42">
        <v>0.06</v>
      </c>
      <c r="AQ43" s="42">
        <v>0.1</v>
      </c>
      <c r="AR43" s="42">
        <v>0.14000000000000001</v>
      </c>
      <c r="AS43" s="42">
        <v>0.17</v>
      </c>
      <c r="AT43" s="42">
        <v>0.14000000000000001</v>
      </c>
      <c r="AU43" s="42">
        <v>0.12</v>
      </c>
      <c r="AV43" s="42">
        <v>0.09</v>
      </c>
      <c r="AW43" s="42">
        <v>0.08</v>
      </c>
      <c r="AX43" s="42">
        <v>0.05</v>
      </c>
      <c r="AY43" s="42">
        <v>0.05</v>
      </c>
      <c r="AZ43" s="42">
        <v>0.03</v>
      </c>
      <c r="BA43" s="42">
        <v>0.03</v>
      </c>
      <c r="BB43" s="42">
        <v>0.01</v>
      </c>
      <c r="BC43" s="42">
        <v>0.01</v>
      </c>
      <c r="BD43" s="42">
        <v>0.01</v>
      </c>
      <c r="BE43" s="42">
        <v>0.01</v>
      </c>
      <c r="BF43" s="42">
        <v>0</v>
      </c>
      <c r="BG43" s="42">
        <v>0</v>
      </c>
      <c r="BH43" s="42">
        <v>0</v>
      </c>
      <c r="BI43" s="42">
        <v>0</v>
      </c>
      <c r="BJ43" s="42">
        <v>0.01</v>
      </c>
      <c r="BK43" s="42">
        <v>0</v>
      </c>
      <c r="BL43" s="42">
        <v>0.01</v>
      </c>
      <c r="BM43" s="42">
        <v>0</v>
      </c>
      <c r="BN43" s="42">
        <v>0</v>
      </c>
      <c r="BO43" s="42">
        <v>0</v>
      </c>
    </row>
    <row r="44" spans="1:67" x14ac:dyDescent="0.15">
      <c r="A44" s="7" t="s">
        <v>177</v>
      </c>
      <c r="B44" s="8">
        <v>40763</v>
      </c>
      <c r="C44" s="9">
        <v>0.53533564814814816</v>
      </c>
      <c r="D44" s="7">
        <v>1.44</v>
      </c>
      <c r="E44" s="27">
        <v>2.0722</v>
      </c>
      <c r="F44" s="27">
        <v>0.36809999999999998</v>
      </c>
      <c r="G44" s="27">
        <f t="shared" si="0"/>
        <v>0.17763729369751954</v>
      </c>
      <c r="H44" s="27">
        <v>0.53590000000000004</v>
      </c>
      <c r="I44" s="27">
        <v>3.8559999999999999</v>
      </c>
      <c r="J44" s="27">
        <v>1.9167000000000001</v>
      </c>
      <c r="K44" s="27">
        <v>1.474</v>
      </c>
      <c r="L44" s="27">
        <v>1.7853000000000001</v>
      </c>
      <c r="M44" s="27">
        <v>1.9833000000000001</v>
      </c>
      <c r="N44" s="7">
        <v>2.2332999999999998</v>
      </c>
      <c r="O44" s="7">
        <v>2.6766999999999999</v>
      </c>
      <c r="P44" s="7">
        <v>1.1679999999999999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0.01</v>
      </c>
      <c r="AN44" s="7">
        <v>0.01</v>
      </c>
      <c r="AO44" s="7">
        <v>0.02</v>
      </c>
      <c r="AP44" s="7">
        <v>0.02</v>
      </c>
      <c r="AQ44" s="7">
        <v>0.05</v>
      </c>
      <c r="AR44" s="7">
        <v>7.0000000000000007E-2</v>
      </c>
      <c r="AS44" s="7">
        <v>0.12</v>
      </c>
      <c r="AT44" s="7">
        <v>0.17</v>
      </c>
      <c r="AU44" s="7">
        <v>0.19</v>
      </c>
      <c r="AV44" s="7">
        <v>0.18</v>
      </c>
      <c r="AW44" s="7">
        <v>0.14000000000000001</v>
      </c>
      <c r="AX44" s="7">
        <v>0.12</v>
      </c>
      <c r="AY44" s="7">
        <v>0.09</v>
      </c>
      <c r="AZ44" s="7">
        <v>0.08</v>
      </c>
      <c r="BA44" s="7">
        <v>0.06</v>
      </c>
      <c r="BB44" s="7">
        <v>0.03</v>
      </c>
      <c r="BC44" s="7">
        <v>0.03</v>
      </c>
      <c r="BD44" s="7">
        <v>0.01</v>
      </c>
      <c r="BE44" s="7">
        <v>0.01</v>
      </c>
      <c r="BF44" s="7">
        <v>0.01</v>
      </c>
      <c r="BG44" s="7">
        <v>0.01</v>
      </c>
      <c r="BH44" s="7">
        <v>0</v>
      </c>
      <c r="BI44" s="7">
        <v>0.01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</row>
    <row r="45" spans="1:67" x14ac:dyDescent="0.15">
      <c r="A45" s="7" t="s">
        <v>178</v>
      </c>
      <c r="B45" s="8">
        <v>40763</v>
      </c>
      <c r="C45" s="9">
        <v>0.54048611111111111</v>
      </c>
      <c r="D45" s="7">
        <v>1.36</v>
      </c>
      <c r="E45" s="27">
        <v>2.1816</v>
      </c>
      <c r="F45" s="27">
        <v>0.49370000000000003</v>
      </c>
      <c r="G45" s="27">
        <f t="shared" si="0"/>
        <v>0.22630179684635132</v>
      </c>
      <c r="H45" s="27">
        <v>1.0875999999999999</v>
      </c>
      <c r="I45" s="27">
        <v>4.3422999999999998</v>
      </c>
      <c r="J45" s="27">
        <v>1.83</v>
      </c>
      <c r="K45" s="27">
        <v>1.52</v>
      </c>
      <c r="L45" s="27">
        <v>1.7875000000000001</v>
      </c>
      <c r="M45" s="27">
        <v>2.0192000000000001</v>
      </c>
      <c r="N45" s="7">
        <v>2.3833000000000002</v>
      </c>
      <c r="O45" s="7">
        <v>3.03</v>
      </c>
      <c r="P45" s="7">
        <v>1.2294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0.01</v>
      </c>
      <c r="AO45" s="7">
        <v>0.01</v>
      </c>
      <c r="AP45" s="7">
        <v>0.02</v>
      </c>
      <c r="AQ45" s="7">
        <v>0.04</v>
      </c>
      <c r="AR45" s="7">
        <v>0.08</v>
      </c>
      <c r="AS45" s="7">
        <v>0.12</v>
      </c>
      <c r="AT45" s="7">
        <v>0.16</v>
      </c>
      <c r="AU45" s="7">
        <v>0.15</v>
      </c>
      <c r="AV45" s="7">
        <v>0.13</v>
      </c>
      <c r="AW45" s="7">
        <v>0.11</v>
      </c>
      <c r="AX45" s="7">
        <v>0.09</v>
      </c>
      <c r="AY45" s="7">
        <v>0.08</v>
      </c>
      <c r="AZ45" s="7">
        <v>0.06</v>
      </c>
      <c r="BA45" s="7">
        <v>0.05</v>
      </c>
      <c r="BB45" s="7">
        <v>0.05</v>
      </c>
      <c r="BC45" s="7">
        <v>0.04</v>
      </c>
      <c r="BD45" s="7">
        <v>0.03</v>
      </c>
      <c r="BE45" s="7">
        <v>0.03</v>
      </c>
      <c r="BF45" s="7">
        <v>0.04</v>
      </c>
      <c r="BG45" s="7">
        <v>0.01</v>
      </c>
      <c r="BH45" s="7">
        <v>0.01</v>
      </c>
      <c r="BI45" s="7">
        <v>0</v>
      </c>
      <c r="BJ45" s="7">
        <v>0.01</v>
      </c>
      <c r="BK45" s="7">
        <v>0</v>
      </c>
      <c r="BL45" s="7">
        <v>0</v>
      </c>
      <c r="BM45" s="7">
        <v>0.02</v>
      </c>
      <c r="BN45" s="7">
        <v>0</v>
      </c>
      <c r="BO45" s="7">
        <v>0.01</v>
      </c>
    </row>
    <row r="46" spans="1:67" s="27" customFormat="1" x14ac:dyDescent="0.15">
      <c r="A46" s="27" t="s">
        <v>179</v>
      </c>
      <c r="B46" s="39">
        <v>40763</v>
      </c>
      <c r="C46" s="40">
        <v>0.54527777777777775</v>
      </c>
      <c r="D46" s="27">
        <v>2.0499999999999998</v>
      </c>
      <c r="E46" s="27">
        <v>2.2231999999999998</v>
      </c>
      <c r="F46" s="27">
        <v>0.61160000000000003</v>
      </c>
      <c r="G46" s="27">
        <f t="shared" si="0"/>
        <v>0.275098956459158</v>
      </c>
      <c r="H46" s="27">
        <v>0.25140000000000001</v>
      </c>
      <c r="I46" s="27">
        <v>3.1392000000000002</v>
      </c>
      <c r="J46" s="27">
        <v>1.9167000000000001</v>
      </c>
      <c r="K46" s="27">
        <v>1.2124999999999999</v>
      </c>
      <c r="L46" s="27">
        <v>1.7732000000000001</v>
      </c>
      <c r="M46" s="27">
        <v>2.1231</v>
      </c>
      <c r="N46" s="27">
        <v>2.5575000000000001</v>
      </c>
      <c r="O46" s="27">
        <v>3.2875000000000001</v>
      </c>
      <c r="P46" s="27">
        <v>1.3123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0.01</v>
      </c>
      <c r="AI46" s="27">
        <v>0.01</v>
      </c>
      <c r="AJ46" s="27">
        <v>0.01</v>
      </c>
      <c r="AK46" s="27">
        <v>0.02</v>
      </c>
      <c r="AL46" s="27">
        <v>0.02</v>
      </c>
      <c r="AM46" s="27">
        <v>0.02</v>
      </c>
      <c r="AN46" s="27">
        <v>0.02</v>
      </c>
      <c r="AO46" s="27">
        <v>0.04</v>
      </c>
      <c r="AP46" s="27">
        <v>0.05</v>
      </c>
      <c r="AQ46" s="27">
        <v>7.0000000000000007E-2</v>
      </c>
      <c r="AR46" s="27">
        <v>0.09</v>
      </c>
      <c r="AS46" s="27">
        <v>0.12</v>
      </c>
      <c r="AT46" s="27">
        <v>0.14000000000000001</v>
      </c>
      <c r="AU46" s="27">
        <v>0.16</v>
      </c>
      <c r="AV46" s="27">
        <v>0.15</v>
      </c>
      <c r="AW46" s="27">
        <v>0.13</v>
      </c>
      <c r="AX46" s="27">
        <v>0.13</v>
      </c>
      <c r="AY46" s="27">
        <v>0.12</v>
      </c>
      <c r="AZ46" s="27">
        <v>0.11</v>
      </c>
      <c r="BA46" s="27">
        <v>0.11</v>
      </c>
      <c r="BB46" s="27">
        <v>0.1</v>
      </c>
      <c r="BC46" s="27">
        <v>0.08</v>
      </c>
      <c r="BD46" s="27">
        <v>7.0000000000000007E-2</v>
      </c>
      <c r="BE46" s="27">
        <v>0.05</v>
      </c>
      <c r="BF46" s="27">
        <v>0.05</v>
      </c>
      <c r="BG46" s="27">
        <v>0.04</v>
      </c>
      <c r="BH46" s="27">
        <v>0.02</v>
      </c>
      <c r="BI46" s="27">
        <v>0.02</v>
      </c>
      <c r="BJ46" s="27">
        <v>0.02</v>
      </c>
      <c r="BK46" s="27">
        <v>0.02</v>
      </c>
      <c r="BL46" s="27">
        <v>0.02</v>
      </c>
      <c r="BM46" s="27">
        <v>0.01</v>
      </c>
      <c r="BN46" s="27">
        <v>0.01</v>
      </c>
      <c r="BO46" s="27">
        <v>0.01</v>
      </c>
    </row>
    <row r="47" spans="1:67" s="27" customFormat="1" x14ac:dyDescent="0.15">
      <c r="A47" s="27" t="s">
        <v>180</v>
      </c>
      <c r="B47" s="39">
        <v>40763</v>
      </c>
      <c r="C47" s="40">
        <v>0.55041666666666667</v>
      </c>
      <c r="D47" s="27">
        <v>1.61</v>
      </c>
      <c r="E47" s="27">
        <v>1.5065</v>
      </c>
      <c r="F47" s="27">
        <v>0.68620000000000003</v>
      </c>
      <c r="G47" s="27">
        <f t="shared" si="0"/>
        <v>0.45549286425489549</v>
      </c>
      <c r="H47" s="27">
        <v>0.65849999999999997</v>
      </c>
      <c r="I47" s="27">
        <v>5.3483000000000001</v>
      </c>
      <c r="J47" s="27">
        <v>1.4167000000000001</v>
      </c>
      <c r="K47" s="27">
        <v>0.45250000000000001</v>
      </c>
      <c r="L47" s="27">
        <v>1.0925</v>
      </c>
      <c r="M47" s="27">
        <v>1.3969</v>
      </c>
      <c r="N47" s="27">
        <v>1.7028000000000001</v>
      </c>
      <c r="O47" s="27">
        <v>2.8475000000000001</v>
      </c>
      <c r="P47" s="27">
        <v>1.2355</v>
      </c>
      <c r="Q47" s="27">
        <v>0.01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0.01</v>
      </c>
      <c r="AD47" s="27">
        <v>0.01</v>
      </c>
      <c r="AE47" s="27">
        <v>0.02</v>
      </c>
      <c r="AF47" s="27">
        <v>0.03</v>
      </c>
      <c r="AG47" s="27">
        <v>0.02</v>
      </c>
      <c r="AH47" s="27">
        <v>0.03</v>
      </c>
      <c r="AI47" s="27">
        <v>0.04</v>
      </c>
      <c r="AJ47" s="27">
        <v>0.05</v>
      </c>
      <c r="AK47" s="27">
        <v>7.0000000000000007E-2</v>
      </c>
      <c r="AL47" s="27">
        <v>7.0000000000000007E-2</v>
      </c>
      <c r="AM47" s="27">
        <v>0.1</v>
      </c>
      <c r="AN47" s="27">
        <v>0.13</v>
      </c>
      <c r="AO47" s="27">
        <v>0.14000000000000001</v>
      </c>
      <c r="AP47" s="27">
        <v>0.16</v>
      </c>
      <c r="AQ47" s="27">
        <v>0.15</v>
      </c>
      <c r="AR47" s="27">
        <v>0.12</v>
      </c>
      <c r="AS47" s="27">
        <v>0.09</v>
      </c>
      <c r="AT47" s="27">
        <v>7.0000000000000007E-2</v>
      </c>
      <c r="AU47" s="27">
        <v>0.04</v>
      </c>
      <c r="AV47" s="27">
        <v>0.03</v>
      </c>
      <c r="AW47" s="27">
        <v>0.03</v>
      </c>
      <c r="AX47" s="27">
        <v>0.02</v>
      </c>
      <c r="AY47" s="27">
        <v>0.02</v>
      </c>
      <c r="AZ47" s="27">
        <v>0.01</v>
      </c>
      <c r="BA47" s="27">
        <v>0.02</v>
      </c>
      <c r="BB47" s="27">
        <v>0.01</v>
      </c>
      <c r="BC47" s="27">
        <v>0.01</v>
      </c>
      <c r="BD47" s="27">
        <v>0.02</v>
      </c>
      <c r="BE47" s="27">
        <v>0.01</v>
      </c>
      <c r="BF47" s="27">
        <v>0.01</v>
      </c>
      <c r="BG47" s="27">
        <v>0.01</v>
      </c>
      <c r="BH47" s="27">
        <v>0</v>
      </c>
      <c r="BI47" s="27">
        <v>0.01</v>
      </c>
      <c r="BJ47" s="27">
        <v>0.01</v>
      </c>
      <c r="BK47" s="27">
        <v>0.01</v>
      </c>
      <c r="BL47" s="27">
        <v>0.01</v>
      </c>
      <c r="BM47" s="27">
        <v>0</v>
      </c>
      <c r="BN47" s="27">
        <v>0.01</v>
      </c>
      <c r="BO47" s="27">
        <v>0</v>
      </c>
    </row>
    <row r="48" spans="1:67" x14ac:dyDescent="0.15">
      <c r="A48" s="7" t="s">
        <v>181</v>
      </c>
      <c r="B48" s="8">
        <v>40763</v>
      </c>
      <c r="C48" s="9">
        <v>0.55557870370370377</v>
      </c>
      <c r="D48" s="7">
        <v>1.27</v>
      </c>
      <c r="E48" s="27">
        <v>1.5389999999999999</v>
      </c>
      <c r="F48" s="27">
        <v>0.53139999999999998</v>
      </c>
      <c r="G48" s="27">
        <f t="shared" si="0"/>
        <v>0.34528914879792072</v>
      </c>
      <c r="H48" s="27">
        <v>-3.3E-3</v>
      </c>
      <c r="I48" s="27">
        <v>3.4948999999999999</v>
      </c>
      <c r="J48" s="27">
        <v>1.55</v>
      </c>
      <c r="K48" s="27">
        <v>0.5675</v>
      </c>
      <c r="L48" s="27">
        <v>1.1718999999999999</v>
      </c>
      <c r="M48" s="27">
        <v>1.5091000000000001</v>
      </c>
      <c r="N48" s="7">
        <v>1.8083</v>
      </c>
      <c r="O48" s="7">
        <v>2.3824999999999998</v>
      </c>
      <c r="P48" s="7">
        <v>1.2467999999999999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0.01</v>
      </c>
      <c r="AC48" s="7">
        <v>0</v>
      </c>
      <c r="AD48" s="7">
        <v>0.01</v>
      </c>
      <c r="AE48" s="7">
        <v>0.01</v>
      </c>
      <c r="AF48" s="7">
        <v>0.01</v>
      </c>
      <c r="AG48" s="7">
        <v>0.02</v>
      </c>
      <c r="AH48" s="7">
        <v>0.02</v>
      </c>
      <c r="AI48" s="7">
        <v>0.03</v>
      </c>
      <c r="AJ48" s="7">
        <v>0.03</v>
      </c>
      <c r="AK48" s="7">
        <v>0.05</v>
      </c>
      <c r="AL48" s="7">
        <v>0.05</v>
      </c>
      <c r="AM48" s="7">
        <v>0.06</v>
      </c>
      <c r="AN48" s="7">
        <v>0.08</v>
      </c>
      <c r="AO48" s="7">
        <v>0.09</v>
      </c>
      <c r="AP48" s="7">
        <v>0.1</v>
      </c>
      <c r="AQ48" s="7">
        <v>0.11</v>
      </c>
      <c r="AR48" s="7">
        <v>0.11</v>
      </c>
      <c r="AS48" s="7">
        <v>0.11</v>
      </c>
      <c r="AT48" s="7">
        <v>0.09</v>
      </c>
      <c r="AU48" s="7">
        <v>0.08</v>
      </c>
      <c r="AV48" s="7">
        <v>0.05</v>
      </c>
      <c r="AW48" s="7">
        <v>0.04</v>
      </c>
      <c r="AX48" s="7">
        <v>0.02</v>
      </c>
      <c r="AY48" s="7">
        <v>0.02</v>
      </c>
      <c r="AZ48" s="7">
        <v>0.02</v>
      </c>
      <c r="BA48" s="7">
        <v>0.01</v>
      </c>
      <c r="BB48" s="7">
        <v>0</v>
      </c>
      <c r="BC48" s="7">
        <v>0.03</v>
      </c>
      <c r="BD48" s="7">
        <v>0</v>
      </c>
      <c r="BE48" s="7">
        <v>0</v>
      </c>
      <c r="BF48" s="7">
        <v>0</v>
      </c>
      <c r="BG48" s="7">
        <v>0.01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</row>
    <row r="49" spans="1:67" x14ac:dyDescent="0.15">
      <c r="A49" s="7" t="s">
        <v>182</v>
      </c>
      <c r="B49" s="8">
        <v>40763</v>
      </c>
      <c r="C49" s="9">
        <v>0.56072916666666661</v>
      </c>
      <c r="D49" s="7">
        <v>1.49</v>
      </c>
      <c r="E49" s="27">
        <v>1.2470000000000001</v>
      </c>
      <c r="F49" s="27">
        <v>0.69399999999999995</v>
      </c>
      <c r="G49" s="27">
        <f t="shared" si="0"/>
        <v>0.55653568564554923</v>
      </c>
      <c r="H49" s="27">
        <v>1.0906</v>
      </c>
      <c r="I49" s="27">
        <v>5.9246999999999996</v>
      </c>
      <c r="J49" s="27">
        <v>1.3</v>
      </c>
      <c r="K49" s="27">
        <v>0.26500000000000001</v>
      </c>
      <c r="L49" s="27">
        <v>0.76390000000000002</v>
      </c>
      <c r="M49" s="27">
        <v>1.1182000000000001</v>
      </c>
      <c r="N49" s="7">
        <v>1.4477</v>
      </c>
      <c r="O49" s="7">
        <v>2.105</v>
      </c>
      <c r="P49" s="7">
        <v>1.2674000000000001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0.01</v>
      </c>
      <c r="W49" s="7">
        <v>0</v>
      </c>
      <c r="X49" s="7">
        <v>0</v>
      </c>
      <c r="Y49" s="7">
        <v>0</v>
      </c>
      <c r="Z49" s="7">
        <v>0.01</v>
      </c>
      <c r="AA49" s="7">
        <v>0.01</v>
      </c>
      <c r="AB49" s="7">
        <v>0.01</v>
      </c>
      <c r="AC49" s="7">
        <v>0.01</v>
      </c>
      <c r="AD49" s="7">
        <v>0.03</v>
      </c>
      <c r="AE49" s="7">
        <v>0.03</v>
      </c>
      <c r="AF49" s="7">
        <v>0.04</v>
      </c>
      <c r="AG49" s="7">
        <v>7.0000000000000007E-2</v>
      </c>
      <c r="AH49" s="7">
        <v>7.0000000000000007E-2</v>
      </c>
      <c r="AI49" s="7">
        <v>0.08</v>
      </c>
      <c r="AJ49" s="7">
        <v>0.09</v>
      </c>
      <c r="AK49" s="7">
        <v>0.11</v>
      </c>
      <c r="AL49" s="7">
        <v>0.11</v>
      </c>
      <c r="AM49" s="7">
        <v>0.11</v>
      </c>
      <c r="AN49" s="7">
        <v>0.11</v>
      </c>
      <c r="AO49" s="7">
        <v>0.12</v>
      </c>
      <c r="AP49" s="7">
        <v>0.11</v>
      </c>
      <c r="AQ49" s="7">
        <v>0.09</v>
      </c>
      <c r="AR49" s="7">
        <v>7.0000000000000007E-2</v>
      </c>
      <c r="AS49" s="7">
        <v>0.05</v>
      </c>
      <c r="AT49" s="7">
        <v>0.04</v>
      </c>
      <c r="AU49" s="7">
        <v>0.02</v>
      </c>
      <c r="AV49" s="7">
        <v>0.02</v>
      </c>
      <c r="AW49" s="7">
        <v>0.01</v>
      </c>
      <c r="AX49" s="7">
        <v>0.01</v>
      </c>
      <c r="AY49" s="7">
        <v>0</v>
      </c>
      <c r="AZ49" s="7">
        <v>0.01</v>
      </c>
      <c r="BA49" s="7">
        <v>0</v>
      </c>
      <c r="BB49" s="7">
        <v>0</v>
      </c>
      <c r="BC49" s="7">
        <v>0.01</v>
      </c>
      <c r="BD49" s="7">
        <v>0</v>
      </c>
      <c r="BE49" s="7">
        <v>0</v>
      </c>
      <c r="BF49" s="7">
        <v>0.01</v>
      </c>
      <c r="BG49" s="7">
        <v>0.01</v>
      </c>
      <c r="BH49" s="7">
        <v>0</v>
      </c>
      <c r="BI49" s="7">
        <v>0</v>
      </c>
      <c r="BJ49" s="7">
        <v>0</v>
      </c>
      <c r="BK49" s="7">
        <v>0</v>
      </c>
      <c r="BL49" s="7">
        <v>0.03</v>
      </c>
      <c r="BM49" s="7">
        <v>0.01</v>
      </c>
      <c r="BN49" s="7">
        <v>0</v>
      </c>
      <c r="BO49" s="7">
        <v>0</v>
      </c>
    </row>
    <row r="50" spans="1:67" x14ac:dyDescent="0.15">
      <c r="A50" s="7" t="s">
        <v>183</v>
      </c>
      <c r="B50" s="8">
        <v>40763</v>
      </c>
      <c r="C50" s="9">
        <v>0.56759259259259254</v>
      </c>
      <c r="D50" s="7">
        <v>1.62</v>
      </c>
      <c r="E50" s="27">
        <v>1.4743999999999999</v>
      </c>
      <c r="F50" s="27">
        <v>0.57489999999999997</v>
      </c>
      <c r="G50" s="27">
        <f t="shared" si="0"/>
        <v>0.38992132392837764</v>
      </c>
      <c r="H50" s="27">
        <v>0.15679999999999999</v>
      </c>
      <c r="I50" s="27">
        <v>4.5357000000000003</v>
      </c>
      <c r="J50" s="27">
        <v>1.4</v>
      </c>
      <c r="K50" s="27">
        <v>0.57750000000000001</v>
      </c>
      <c r="L50" s="27">
        <v>1.095</v>
      </c>
      <c r="M50" s="27">
        <v>1.3967000000000001</v>
      </c>
      <c r="N50" s="7">
        <v>1.7050000000000001</v>
      </c>
      <c r="O50" s="7">
        <v>2.4725000000000001</v>
      </c>
      <c r="P50" s="7">
        <v>1.2354000000000001</v>
      </c>
      <c r="Q50" s="7">
        <v>0</v>
      </c>
      <c r="R50" s="7">
        <v>0</v>
      </c>
      <c r="S50" s="7">
        <v>0</v>
      </c>
      <c r="T50" s="7">
        <v>0</v>
      </c>
      <c r="U50" s="7">
        <v>0.01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0.01</v>
      </c>
      <c r="AC50" s="7">
        <v>0</v>
      </c>
      <c r="AD50" s="7">
        <v>0.01</v>
      </c>
      <c r="AE50" s="7">
        <v>0.01</v>
      </c>
      <c r="AF50" s="7">
        <v>0.02</v>
      </c>
      <c r="AG50" s="7">
        <v>0.02</v>
      </c>
      <c r="AH50" s="7">
        <v>0.04</v>
      </c>
      <c r="AI50" s="7">
        <v>0.04</v>
      </c>
      <c r="AJ50" s="7">
        <v>0.06</v>
      </c>
      <c r="AK50" s="7">
        <v>7.0000000000000007E-2</v>
      </c>
      <c r="AL50" s="7">
        <v>0.08</v>
      </c>
      <c r="AM50" s="7">
        <v>0.1</v>
      </c>
      <c r="AN50" s="7">
        <v>0.14000000000000001</v>
      </c>
      <c r="AO50" s="7">
        <v>0.14000000000000001</v>
      </c>
      <c r="AP50" s="7">
        <v>0.15</v>
      </c>
      <c r="AQ50" s="7">
        <v>0.14000000000000001</v>
      </c>
      <c r="AR50" s="7">
        <v>0.13</v>
      </c>
      <c r="AS50" s="7">
        <v>0.1</v>
      </c>
      <c r="AT50" s="7">
        <v>7.0000000000000007E-2</v>
      </c>
      <c r="AU50" s="7">
        <v>0.06</v>
      </c>
      <c r="AV50" s="7">
        <v>0.04</v>
      </c>
      <c r="AW50" s="7">
        <v>0.03</v>
      </c>
      <c r="AX50" s="7">
        <v>0.02</v>
      </c>
      <c r="AY50" s="7">
        <v>0.02</v>
      </c>
      <c r="AZ50" s="7">
        <v>0.03</v>
      </c>
      <c r="BA50" s="7">
        <v>0.04</v>
      </c>
      <c r="BB50" s="7">
        <v>0.01</v>
      </c>
      <c r="BC50" s="7">
        <v>0.02</v>
      </c>
      <c r="BD50" s="7">
        <v>0</v>
      </c>
      <c r="BE50" s="7">
        <v>0</v>
      </c>
      <c r="BF50" s="7">
        <v>0.01</v>
      </c>
      <c r="BG50" s="7">
        <v>0</v>
      </c>
      <c r="BH50" s="7">
        <v>0</v>
      </c>
      <c r="BI50" s="7">
        <v>0</v>
      </c>
      <c r="BJ50" s="7">
        <v>0</v>
      </c>
      <c r="BK50" s="7">
        <v>0.01</v>
      </c>
      <c r="BL50" s="7">
        <v>0</v>
      </c>
      <c r="BM50" s="7">
        <v>0</v>
      </c>
      <c r="BN50" s="7">
        <v>0</v>
      </c>
      <c r="BO50" s="7">
        <v>0</v>
      </c>
    </row>
    <row r="51" spans="1:67" x14ac:dyDescent="0.15">
      <c r="A51" s="7" t="s">
        <v>184</v>
      </c>
      <c r="B51" s="8">
        <v>40763</v>
      </c>
      <c r="C51" s="9">
        <v>0.57320601851851849</v>
      </c>
      <c r="D51" s="7">
        <v>1.3</v>
      </c>
      <c r="E51" s="27">
        <v>1.2642</v>
      </c>
      <c r="F51" s="27">
        <v>0.60629999999999995</v>
      </c>
      <c r="G51" s="27">
        <f t="shared" si="0"/>
        <v>0.47959183673469385</v>
      </c>
      <c r="H51" s="27">
        <v>1.0461</v>
      </c>
      <c r="I51" s="27">
        <v>6.5427</v>
      </c>
      <c r="J51" s="27">
        <v>1.25</v>
      </c>
      <c r="K51" s="27">
        <v>0.32500000000000001</v>
      </c>
      <c r="L51" s="27">
        <v>0.85629999999999995</v>
      </c>
      <c r="M51" s="27">
        <v>1.1833</v>
      </c>
      <c r="N51" s="7">
        <v>1.4666999999999999</v>
      </c>
      <c r="O51" s="7">
        <v>2.0249999999999999</v>
      </c>
      <c r="P51" s="7">
        <v>1.2356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0.01</v>
      </c>
      <c r="Z51" s="7">
        <v>0</v>
      </c>
      <c r="AA51" s="7">
        <v>0.01</v>
      </c>
      <c r="AB51" s="7">
        <v>0</v>
      </c>
      <c r="AC51" s="7">
        <v>0.02</v>
      </c>
      <c r="AD51" s="7">
        <v>0.01</v>
      </c>
      <c r="AE51" s="7">
        <v>0.02</v>
      </c>
      <c r="AF51" s="7">
        <v>0.03</v>
      </c>
      <c r="AG51" s="7">
        <v>0.05</v>
      </c>
      <c r="AH51" s="7">
        <v>0.04</v>
      </c>
      <c r="AI51" s="7">
        <v>0.06</v>
      </c>
      <c r="AJ51" s="7">
        <v>7.0000000000000007E-2</v>
      </c>
      <c r="AK51" s="7">
        <v>0.08</v>
      </c>
      <c r="AL51" s="7">
        <v>0.1</v>
      </c>
      <c r="AM51" s="7">
        <v>0.11</v>
      </c>
      <c r="AN51" s="7">
        <v>0.12</v>
      </c>
      <c r="AO51" s="7">
        <v>0.12</v>
      </c>
      <c r="AP51" s="7">
        <v>0.11</v>
      </c>
      <c r="AQ51" s="7">
        <v>0.09</v>
      </c>
      <c r="AR51" s="7">
        <v>7.0000000000000007E-2</v>
      </c>
      <c r="AS51" s="7">
        <v>0.05</v>
      </c>
      <c r="AT51" s="7">
        <v>0.03</v>
      </c>
      <c r="AU51" s="7">
        <v>0.02</v>
      </c>
      <c r="AV51" s="7">
        <v>0.02</v>
      </c>
      <c r="AW51" s="7">
        <v>0.01</v>
      </c>
      <c r="AX51" s="7">
        <v>0</v>
      </c>
      <c r="AY51" s="7">
        <v>0.01</v>
      </c>
      <c r="AZ51" s="7">
        <v>0</v>
      </c>
      <c r="BA51" s="7">
        <v>0</v>
      </c>
      <c r="BB51" s="7">
        <v>0</v>
      </c>
      <c r="BC51" s="7">
        <v>0.01</v>
      </c>
      <c r="BD51" s="7">
        <v>0</v>
      </c>
      <c r="BE51" s="7">
        <v>0.01</v>
      </c>
      <c r="BF51" s="7">
        <v>0</v>
      </c>
      <c r="BG51" s="7">
        <v>0.01</v>
      </c>
      <c r="BH51" s="7">
        <v>0.01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0.01</v>
      </c>
    </row>
    <row r="52" spans="1:67" x14ac:dyDescent="0.15">
      <c r="A52" s="7" t="s">
        <v>185</v>
      </c>
      <c r="B52" s="8">
        <v>40763</v>
      </c>
      <c r="C52" s="9">
        <v>0.57835648148148155</v>
      </c>
      <c r="D52" s="7">
        <v>2.08</v>
      </c>
      <c r="E52" s="27">
        <v>0.79379999999999995</v>
      </c>
      <c r="F52" s="27">
        <v>0.55859999999999999</v>
      </c>
      <c r="G52" s="27">
        <f t="shared" si="0"/>
        <v>0.70370370370370372</v>
      </c>
      <c r="H52" s="27">
        <v>1.6907000000000001</v>
      </c>
      <c r="I52" s="27">
        <v>11.0184</v>
      </c>
      <c r="J52" s="27">
        <v>0.82499999999999996</v>
      </c>
      <c r="K52" s="27">
        <v>-6.2E-2</v>
      </c>
      <c r="L52" s="27">
        <v>0.4</v>
      </c>
      <c r="M52" s="27">
        <v>0.75949999999999995</v>
      </c>
      <c r="N52" s="7">
        <v>1.0237000000000001</v>
      </c>
      <c r="O52" s="7">
        <v>1.4419999999999999</v>
      </c>
      <c r="P52" s="7">
        <v>1.2413000000000001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0.01</v>
      </c>
      <c r="X52" s="7">
        <v>0.01</v>
      </c>
      <c r="Y52" s="7">
        <v>0.02</v>
      </c>
      <c r="Z52" s="7">
        <v>0.02</v>
      </c>
      <c r="AA52" s="7">
        <v>0.05</v>
      </c>
      <c r="AB52" s="7">
        <v>7.0000000000000007E-2</v>
      </c>
      <c r="AC52" s="7">
        <v>0.08</v>
      </c>
      <c r="AD52" s="7">
        <v>0.08</v>
      </c>
      <c r="AE52" s="7">
        <v>0.11</v>
      </c>
      <c r="AF52" s="7">
        <v>0.14000000000000001</v>
      </c>
      <c r="AG52" s="7">
        <v>0.12</v>
      </c>
      <c r="AH52" s="7">
        <v>0.16</v>
      </c>
      <c r="AI52" s="7">
        <v>0.15</v>
      </c>
      <c r="AJ52" s="7">
        <v>0.21</v>
      </c>
      <c r="AK52" s="7">
        <v>0.19</v>
      </c>
      <c r="AL52" s="7">
        <v>0.19</v>
      </c>
      <c r="AM52" s="7">
        <v>0.14000000000000001</v>
      </c>
      <c r="AN52" s="7">
        <v>0.11</v>
      </c>
      <c r="AO52" s="7">
        <v>7.0000000000000007E-2</v>
      </c>
      <c r="AP52" s="7">
        <v>0.05</v>
      </c>
      <c r="AQ52" s="7">
        <v>0.03</v>
      </c>
      <c r="AR52" s="7">
        <v>0.02</v>
      </c>
      <c r="AS52" s="7">
        <v>0.01</v>
      </c>
      <c r="AT52" s="7">
        <v>0</v>
      </c>
      <c r="AU52" s="7">
        <v>0.01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0.01</v>
      </c>
      <c r="BL52" s="7">
        <v>0.01</v>
      </c>
      <c r="BM52" s="7">
        <v>0.01</v>
      </c>
      <c r="BN52" s="7">
        <v>0</v>
      </c>
      <c r="BO52" s="7">
        <v>0</v>
      </c>
    </row>
    <row r="53" spans="1:67" x14ac:dyDescent="0.15">
      <c r="A53" s="7" t="s">
        <v>186</v>
      </c>
      <c r="B53" s="8">
        <v>40763</v>
      </c>
      <c r="C53" s="9">
        <v>0.58318287037037042</v>
      </c>
      <c r="D53" s="7">
        <v>1.76</v>
      </c>
      <c r="E53" s="27">
        <v>1.5526</v>
      </c>
      <c r="F53" s="27">
        <v>0.57289999999999996</v>
      </c>
      <c r="G53" s="27">
        <f t="shared" si="0"/>
        <v>0.36899394563957233</v>
      </c>
      <c r="H53" s="27">
        <v>0.96440000000000003</v>
      </c>
      <c r="I53" s="27">
        <v>5.3376000000000001</v>
      </c>
      <c r="J53" s="27">
        <v>1.3167</v>
      </c>
      <c r="K53" s="27">
        <v>0.69499999999999995</v>
      </c>
      <c r="L53" s="27">
        <v>1.1409</v>
      </c>
      <c r="M53" s="27">
        <v>1.4188000000000001</v>
      </c>
      <c r="N53" s="7">
        <v>1.78</v>
      </c>
      <c r="O53" s="7">
        <v>2.41</v>
      </c>
      <c r="P53" s="7">
        <v>1.2479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0.01</v>
      </c>
      <c r="AD53" s="7">
        <v>0</v>
      </c>
      <c r="AE53" s="7">
        <v>0.01</v>
      </c>
      <c r="AF53" s="7">
        <v>0.01</v>
      </c>
      <c r="AG53" s="7">
        <v>0.02</v>
      </c>
      <c r="AH53" s="7">
        <v>0.02</v>
      </c>
      <c r="AI53" s="7">
        <v>0.04</v>
      </c>
      <c r="AJ53" s="7">
        <v>0.05</v>
      </c>
      <c r="AK53" s="7">
        <v>0.08</v>
      </c>
      <c r="AL53" s="7">
        <v>0.1</v>
      </c>
      <c r="AM53" s="7">
        <v>0.11</v>
      </c>
      <c r="AN53" s="7">
        <v>0.15</v>
      </c>
      <c r="AO53" s="7">
        <v>0.17</v>
      </c>
      <c r="AP53" s="7">
        <v>0.16</v>
      </c>
      <c r="AQ53" s="7">
        <v>0.14000000000000001</v>
      </c>
      <c r="AR53" s="7">
        <v>0.12</v>
      </c>
      <c r="AS53" s="7">
        <v>0.1</v>
      </c>
      <c r="AT53" s="7">
        <v>0.1</v>
      </c>
      <c r="AU53" s="7">
        <v>0.08</v>
      </c>
      <c r="AV53" s="7">
        <v>7.0000000000000007E-2</v>
      </c>
      <c r="AW53" s="7">
        <v>0.05</v>
      </c>
      <c r="AX53" s="7">
        <v>0.04</v>
      </c>
      <c r="AY53" s="7">
        <v>0.03</v>
      </c>
      <c r="AZ53" s="7">
        <v>0.02</v>
      </c>
      <c r="BA53" s="7">
        <v>0.02</v>
      </c>
      <c r="BB53" s="7">
        <v>0.01</v>
      </c>
      <c r="BC53" s="7">
        <v>0.01</v>
      </c>
      <c r="BD53" s="7">
        <v>0</v>
      </c>
      <c r="BE53" s="7">
        <v>0</v>
      </c>
      <c r="BF53" s="7">
        <v>0.01</v>
      </c>
      <c r="BG53" s="7">
        <v>0</v>
      </c>
      <c r="BH53" s="7">
        <v>0</v>
      </c>
      <c r="BI53" s="7">
        <v>0.01</v>
      </c>
      <c r="BJ53" s="7">
        <v>0.01</v>
      </c>
      <c r="BK53" s="7">
        <v>0</v>
      </c>
      <c r="BL53" s="7">
        <v>0</v>
      </c>
      <c r="BM53" s="7">
        <v>0.02</v>
      </c>
      <c r="BN53" s="7">
        <v>0</v>
      </c>
      <c r="BO53" s="7">
        <v>0</v>
      </c>
    </row>
    <row r="54" spans="1:67" x14ac:dyDescent="0.15">
      <c r="A54" s="7" t="s">
        <v>187</v>
      </c>
      <c r="B54" s="8">
        <v>40763</v>
      </c>
      <c r="C54" s="9">
        <v>0.58797453703703706</v>
      </c>
      <c r="D54" s="7">
        <v>1.71</v>
      </c>
      <c r="E54" s="27">
        <v>0.91779999999999995</v>
      </c>
      <c r="F54" s="27">
        <v>0.53469999999999995</v>
      </c>
      <c r="G54" s="27">
        <f t="shared" si="0"/>
        <v>0.58258879930268026</v>
      </c>
      <c r="H54" s="27">
        <v>0.52170000000000005</v>
      </c>
      <c r="I54" s="27">
        <v>4.3357999999999999</v>
      </c>
      <c r="J54" s="27">
        <v>0.85</v>
      </c>
      <c r="K54" s="27">
        <v>1.38E-2</v>
      </c>
      <c r="L54" s="27">
        <v>0.5554</v>
      </c>
      <c r="M54" s="27">
        <v>0.84670000000000001</v>
      </c>
      <c r="N54" s="7">
        <v>1.1638999999999999</v>
      </c>
      <c r="O54" s="7">
        <v>1.7317</v>
      </c>
      <c r="P54" s="7">
        <v>1.2347999999999999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0.01</v>
      </c>
      <c r="X54" s="7">
        <v>0.01</v>
      </c>
      <c r="Y54" s="7">
        <v>0</v>
      </c>
      <c r="Z54" s="7">
        <v>0.02</v>
      </c>
      <c r="AA54" s="7">
        <v>0.02</v>
      </c>
      <c r="AB54" s="7">
        <v>0.04</v>
      </c>
      <c r="AC54" s="7">
        <v>0.04</v>
      </c>
      <c r="AD54" s="7">
        <v>0.05</v>
      </c>
      <c r="AE54" s="7">
        <v>0.06</v>
      </c>
      <c r="AF54" s="7">
        <v>0.09</v>
      </c>
      <c r="AG54" s="7">
        <v>0.08</v>
      </c>
      <c r="AH54" s="7">
        <v>0.14000000000000001</v>
      </c>
      <c r="AI54" s="7">
        <v>0.15</v>
      </c>
      <c r="AJ54" s="7">
        <v>0.15</v>
      </c>
      <c r="AK54" s="7">
        <v>0.15</v>
      </c>
      <c r="AL54" s="7">
        <v>0.15</v>
      </c>
      <c r="AM54" s="7">
        <v>0.11</v>
      </c>
      <c r="AN54" s="7">
        <v>0.09</v>
      </c>
      <c r="AO54" s="7">
        <v>0.09</v>
      </c>
      <c r="AP54" s="7">
        <v>0.06</v>
      </c>
      <c r="AQ54" s="7">
        <v>0.06</v>
      </c>
      <c r="AR54" s="7">
        <v>0.03</v>
      </c>
      <c r="AS54" s="7">
        <v>0.03</v>
      </c>
      <c r="AT54" s="7">
        <v>0.02</v>
      </c>
      <c r="AU54" s="7">
        <v>0.01</v>
      </c>
      <c r="AV54" s="7">
        <v>0.01</v>
      </c>
      <c r="AW54" s="7">
        <v>0</v>
      </c>
      <c r="AX54" s="7">
        <v>0</v>
      </c>
      <c r="AY54" s="7">
        <v>0.01</v>
      </c>
      <c r="AZ54" s="7">
        <v>0</v>
      </c>
      <c r="BA54" s="7">
        <v>0</v>
      </c>
      <c r="BB54" s="7">
        <v>0.01</v>
      </c>
      <c r="BC54" s="7">
        <v>0.02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</row>
    <row r="55" spans="1:67" s="42" customFormat="1" x14ac:dyDescent="0.15">
      <c r="A55" s="42" t="s">
        <v>188</v>
      </c>
      <c r="B55" s="43">
        <v>40763</v>
      </c>
      <c r="C55" s="44">
        <v>0.59295138888888888</v>
      </c>
      <c r="D55" s="42">
        <v>1.83</v>
      </c>
      <c r="E55" s="42">
        <v>1.8183</v>
      </c>
      <c r="F55" s="42">
        <v>0.64810000000000001</v>
      </c>
      <c r="G55" s="42">
        <f t="shared" si="0"/>
        <v>0.35643183193092448</v>
      </c>
      <c r="H55" s="42">
        <v>-0.2427</v>
      </c>
      <c r="I55" s="42">
        <v>3.7305999999999999</v>
      </c>
      <c r="J55" s="42">
        <v>1.9167000000000001</v>
      </c>
      <c r="K55" s="42">
        <v>0.58830000000000005</v>
      </c>
      <c r="L55" s="42">
        <v>1.4125000000000001</v>
      </c>
      <c r="M55" s="42">
        <v>1.8467</v>
      </c>
      <c r="N55" s="42">
        <v>2.1265999999999998</v>
      </c>
      <c r="O55" s="42">
        <v>2.9605999999999999</v>
      </c>
      <c r="P55" s="42">
        <v>1.2807999999999999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0.01</v>
      </c>
      <c r="Z55" s="42">
        <v>0</v>
      </c>
      <c r="AA55" s="42">
        <v>0</v>
      </c>
      <c r="AB55" s="42">
        <v>0.01</v>
      </c>
      <c r="AC55" s="42">
        <v>0</v>
      </c>
      <c r="AD55" s="42">
        <v>0.01</v>
      </c>
      <c r="AE55" s="42">
        <v>0.01</v>
      </c>
      <c r="AF55" s="42">
        <v>0.02</v>
      </c>
      <c r="AG55" s="42">
        <v>0.02</v>
      </c>
      <c r="AH55" s="42">
        <v>0.03</v>
      </c>
      <c r="AI55" s="42">
        <v>0.03</v>
      </c>
      <c r="AJ55" s="42">
        <v>0.03</v>
      </c>
      <c r="AK55" s="42">
        <v>0.04</v>
      </c>
      <c r="AL55" s="42">
        <v>0.05</v>
      </c>
      <c r="AM55" s="42">
        <v>0.05</v>
      </c>
      <c r="AN55" s="42">
        <v>0.05</v>
      </c>
      <c r="AO55" s="42">
        <v>0.06</v>
      </c>
      <c r="AP55" s="42">
        <v>0.06</v>
      </c>
      <c r="AQ55" s="42">
        <v>7.0000000000000007E-2</v>
      </c>
      <c r="AR55" s="42">
        <v>0.1</v>
      </c>
      <c r="AS55" s="42">
        <v>0.12</v>
      </c>
      <c r="AT55" s="42">
        <v>0.15</v>
      </c>
      <c r="AU55" s="42">
        <v>0.17</v>
      </c>
      <c r="AV55" s="42">
        <v>0.16</v>
      </c>
      <c r="AW55" s="42">
        <v>0.16</v>
      </c>
      <c r="AX55" s="42">
        <v>0.11</v>
      </c>
      <c r="AY55" s="42">
        <v>7.0000000000000007E-2</v>
      </c>
      <c r="AZ55" s="42">
        <v>0.05</v>
      </c>
      <c r="BA55" s="42">
        <v>0.03</v>
      </c>
      <c r="BB55" s="42">
        <v>0.02</v>
      </c>
      <c r="BC55" s="42">
        <v>0.02</v>
      </c>
      <c r="BD55" s="42">
        <v>0.01</v>
      </c>
      <c r="BE55" s="42">
        <v>0.01</v>
      </c>
      <c r="BF55" s="42">
        <v>0.08</v>
      </c>
      <c r="BG55" s="42">
        <v>0</v>
      </c>
      <c r="BH55" s="42">
        <v>0.01</v>
      </c>
      <c r="BI55" s="42">
        <v>0</v>
      </c>
      <c r="BJ55" s="42">
        <v>0</v>
      </c>
      <c r="BK55" s="42">
        <v>0</v>
      </c>
      <c r="BL55" s="42">
        <v>0</v>
      </c>
      <c r="BM55" s="42">
        <v>0</v>
      </c>
      <c r="BN55" s="42">
        <v>0</v>
      </c>
      <c r="BO55" s="42">
        <v>0.01</v>
      </c>
    </row>
    <row r="56" spans="1:67" x14ac:dyDescent="0.15">
      <c r="A56" s="7" t="s">
        <v>189</v>
      </c>
      <c r="B56" s="8">
        <v>40763</v>
      </c>
      <c r="C56" s="9">
        <v>0.62190972222222218</v>
      </c>
      <c r="D56" s="7">
        <v>1.43</v>
      </c>
      <c r="E56" s="27">
        <v>1.4913000000000001</v>
      </c>
      <c r="F56" s="27">
        <v>0.61939999999999995</v>
      </c>
      <c r="G56" s="27">
        <f t="shared" si="0"/>
        <v>0.41534231878227046</v>
      </c>
      <c r="H56" s="27">
        <v>1.4799</v>
      </c>
      <c r="I56" s="27">
        <v>5.8037999999999998</v>
      </c>
      <c r="J56" s="27">
        <v>1.2166999999999999</v>
      </c>
      <c r="K56" s="27">
        <v>0.67879999999999996</v>
      </c>
      <c r="L56" s="27">
        <v>1.0634999999999999</v>
      </c>
      <c r="M56" s="27">
        <v>1.3179000000000001</v>
      </c>
      <c r="N56" s="7">
        <v>1.6406000000000001</v>
      </c>
      <c r="O56" s="7">
        <v>2.7783000000000002</v>
      </c>
      <c r="P56" s="7">
        <v>1.2214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0.01</v>
      </c>
      <c r="AF56" s="7">
        <v>0</v>
      </c>
      <c r="AG56" s="7">
        <v>0.02</v>
      </c>
      <c r="AH56" s="7">
        <v>0.03</v>
      </c>
      <c r="AI56" s="7">
        <v>0.04</v>
      </c>
      <c r="AJ56" s="7">
        <v>0.06</v>
      </c>
      <c r="AK56" s="7">
        <v>0.08</v>
      </c>
      <c r="AL56" s="7">
        <v>0.1</v>
      </c>
      <c r="AM56" s="7">
        <v>0.13</v>
      </c>
      <c r="AN56" s="7">
        <v>0.15</v>
      </c>
      <c r="AO56" s="7">
        <v>0.14000000000000001</v>
      </c>
      <c r="AP56" s="7">
        <v>0.13</v>
      </c>
      <c r="AQ56" s="7">
        <v>0.11</v>
      </c>
      <c r="AR56" s="7">
        <v>0.08</v>
      </c>
      <c r="AS56" s="7">
        <v>0.06</v>
      </c>
      <c r="AT56" s="7">
        <v>0.05</v>
      </c>
      <c r="AU56" s="7">
        <v>0.03</v>
      </c>
      <c r="AV56" s="7">
        <v>0.03</v>
      </c>
      <c r="AW56" s="7">
        <v>0.02</v>
      </c>
      <c r="AX56" s="7">
        <v>0.01</v>
      </c>
      <c r="AY56" s="7">
        <v>0.02</v>
      </c>
      <c r="AZ56" s="7">
        <v>0.02</v>
      </c>
      <c r="BA56" s="7">
        <v>0.01</v>
      </c>
      <c r="BB56" s="7">
        <v>0.01</v>
      </c>
      <c r="BC56" s="7">
        <v>0.01</v>
      </c>
      <c r="BD56" s="7">
        <v>0.03</v>
      </c>
      <c r="BE56" s="7">
        <v>0</v>
      </c>
      <c r="BF56" s="7">
        <v>0.01</v>
      </c>
      <c r="BG56" s="7">
        <v>0</v>
      </c>
      <c r="BH56" s="7">
        <v>0</v>
      </c>
      <c r="BI56" s="7">
        <v>0.01</v>
      </c>
      <c r="BJ56" s="7">
        <v>0</v>
      </c>
      <c r="BK56" s="7">
        <v>0.01</v>
      </c>
      <c r="BL56" s="7">
        <v>0.01</v>
      </c>
      <c r="BM56" s="7">
        <v>0</v>
      </c>
      <c r="BN56" s="7">
        <v>0</v>
      </c>
      <c r="BO56" s="7">
        <v>0.01</v>
      </c>
    </row>
    <row r="57" spans="1:67" x14ac:dyDescent="0.15">
      <c r="A57" s="7" t="s">
        <v>190</v>
      </c>
      <c r="B57" s="8">
        <v>40763</v>
      </c>
      <c r="C57" s="9">
        <v>0.62997685185185182</v>
      </c>
      <c r="D57" s="7">
        <v>2.42</v>
      </c>
      <c r="E57" s="27">
        <v>0.63639999999999997</v>
      </c>
      <c r="F57" s="27">
        <v>0.42820000000000003</v>
      </c>
      <c r="G57" s="27">
        <f t="shared" si="0"/>
        <v>0.67284726587052179</v>
      </c>
      <c r="H57" s="27">
        <v>-0.13769999999999999</v>
      </c>
      <c r="I57" s="27">
        <v>3.0383</v>
      </c>
      <c r="J57" s="27">
        <v>0.52500000000000002</v>
      </c>
      <c r="K57" s="27">
        <v>-0.14829999999999999</v>
      </c>
      <c r="L57" s="27">
        <v>0.30830000000000002</v>
      </c>
      <c r="M57" s="27">
        <v>0.59550000000000003</v>
      </c>
      <c r="N57" s="7">
        <v>0.875</v>
      </c>
      <c r="O57" s="7">
        <v>1.2725</v>
      </c>
      <c r="P57" s="7">
        <v>1.2170000000000001</v>
      </c>
      <c r="Q57" s="7">
        <v>0</v>
      </c>
      <c r="R57" s="7">
        <v>0</v>
      </c>
      <c r="S57" s="7">
        <v>0</v>
      </c>
      <c r="T57" s="7">
        <v>0</v>
      </c>
      <c r="U57" s="7">
        <v>0.01</v>
      </c>
      <c r="V57" s="7">
        <v>0</v>
      </c>
      <c r="W57" s="7">
        <v>0.02</v>
      </c>
      <c r="X57" s="7">
        <v>0.02</v>
      </c>
      <c r="Y57" s="7">
        <v>0.03</v>
      </c>
      <c r="Z57" s="7">
        <v>0.04</v>
      </c>
      <c r="AA57" s="7">
        <v>0.06</v>
      </c>
      <c r="AB57" s="7">
        <v>0.06</v>
      </c>
      <c r="AC57" s="7">
        <v>0.13</v>
      </c>
      <c r="AD57" s="7">
        <v>0.13</v>
      </c>
      <c r="AE57" s="7">
        <v>0.18</v>
      </c>
      <c r="AF57" s="7">
        <v>0.2</v>
      </c>
      <c r="AG57" s="7">
        <v>0.23</v>
      </c>
      <c r="AH57" s="7">
        <v>0.22</v>
      </c>
      <c r="AI57" s="7">
        <v>0.22</v>
      </c>
      <c r="AJ57" s="7">
        <v>0.22</v>
      </c>
      <c r="AK57" s="7">
        <v>0.18</v>
      </c>
      <c r="AL57" s="7">
        <v>0.14000000000000001</v>
      </c>
      <c r="AM57" s="7">
        <v>0.12</v>
      </c>
      <c r="AN57" s="7">
        <v>0.08</v>
      </c>
      <c r="AO57" s="7">
        <v>0.04</v>
      </c>
      <c r="AP57" s="7">
        <v>0.04</v>
      </c>
      <c r="AQ57" s="7">
        <v>0.03</v>
      </c>
      <c r="AR57" s="7">
        <v>0.01</v>
      </c>
      <c r="AS57" s="7">
        <v>0</v>
      </c>
      <c r="AT57" s="7">
        <v>0.01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</row>
    <row r="58" spans="1:67" x14ac:dyDescent="0.15">
      <c r="A58" s="7" t="s">
        <v>191</v>
      </c>
      <c r="B58" s="8">
        <v>40763</v>
      </c>
      <c r="C58" s="9">
        <v>0.63563657407407403</v>
      </c>
      <c r="D58" s="7">
        <v>1.75</v>
      </c>
      <c r="E58" s="27">
        <v>0.89770000000000005</v>
      </c>
      <c r="F58" s="27">
        <v>0.57909999999999995</v>
      </c>
      <c r="G58" s="27">
        <f t="shared" si="0"/>
        <v>0.64509301548401465</v>
      </c>
      <c r="H58" s="27">
        <v>0.58250000000000002</v>
      </c>
      <c r="I58" s="27">
        <v>5.9135</v>
      </c>
      <c r="J58" s="27">
        <v>0.83</v>
      </c>
      <c r="K58" s="27">
        <v>-3.1300000000000001E-2</v>
      </c>
      <c r="L58" s="27">
        <v>0.48959999999999998</v>
      </c>
      <c r="M58" s="27">
        <v>0.83330000000000004</v>
      </c>
      <c r="N58" s="7">
        <v>1.1525000000000001</v>
      </c>
      <c r="O58" s="7">
        <v>1.6583000000000001</v>
      </c>
      <c r="P58" s="7">
        <v>1.2583</v>
      </c>
      <c r="Q58" s="7">
        <v>0.01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0.01</v>
      </c>
      <c r="X58" s="7">
        <v>0.01</v>
      </c>
      <c r="Y58" s="7">
        <v>0.01</v>
      </c>
      <c r="Z58" s="7">
        <v>0.01</v>
      </c>
      <c r="AA58" s="7">
        <v>0.03</v>
      </c>
      <c r="AB58" s="7">
        <v>0.04</v>
      </c>
      <c r="AC58" s="7">
        <v>0.04</v>
      </c>
      <c r="AD58" s="7">
        <v>0.06</v>
      </c>
      <c r="AE58" s="7">
        <v>0.08</v>
      </c>
      <c r="AF58" s="7">
        <v>0.09</v>
      </c>
      <c r="AG58" s="7">
        <v>0.12</v>
      </c>
      <c r="AH58" s="7">
        <v>0.13</v>
      </c>
      <c r="AI58" s="7">
        <v>0.11</v>
      </c>
      <c r="AJ58" s="7">
        <v>0.15</v>
      </c>
      <c r="AK58" s="7">
        <v>0.14000000000000001</v>
      </c>
      <c r="AL58" s="7">
        <v>0.15</v>
      </c>
      <c r="AM58" s="7">
        <v>0.12</v>
      </c>
      <c r="AN58" s="7">
        <v>0.1</v>
      </c>
      <c r="AO58" s="7">
        <v>0.09</v>
      </c>
      <c r="AP58" s="7">
        <v>0.08</v>
      </c>
      <c r="AQ58" s="7">
        <v>0.05</v>
      </c>
      <c r="AR58" s="7">
        <v>0.03</v>
      </c>
      <c r="AS58" s="7">
        <v>0.03</v>
      </c>
      <c r="AT58" s="7">
        <v>0.01</v>
      </c>
      <c r="AU58" s="7">
        <v>0.01</v>
      </c>
      <c r="AV58" s="7">
        <v>0.01</v>
      </c>
      <c r="AW58" s="7">
        <v>0</v>
      </c>
      <c r="AX58" s="7">
        <v>0.01</v>
      </c>
      <c r="AY58" s="7">
        <v>0</v>
      </c>
      <c r="AZ58" s="7">
        <v>0</v>
      </c>
      <c r="BA58" s="7">
        <v>0</v>
      </c>
      <c r="BB58" s="7">
        <v>0.01</v>
      </c>
      <c r="BC58" s="7">
        <v>0</v>
      </c>
      <c r="BD58" s="7">
        <v>0</v>
      </c>
      <c r="BE58" s="7">
        <v>0</v>
      </c>
      <c r="BF58" s="7">
        <v>0.01</v>
      </c>
      <c r="BG58" s="7">
        <v>0</v>
      </c>
      <c r="BH58" s="7">
        <v>0</v>
      </c>
      <c r="BI58" s="7">
        <v>0</v>
      </c>
      <c r="BJ58" s="7">
        <v>0.01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</row>
    <row r="59" spans="1:67" x14ac:dyDescent="0.15">
      <c r="A59" s="7" t="s">
        <v>192</v>
      </c>
      <c r="B59" s="8">
        <v>40763</v>
      </c>
      <c r="C59" s="9">
        <v>0.64077546296296295</v>
      </c>
      <c r="D59" s="7">
        <v>1.54</v>
      </c>
      <c r="E59" s="27">
        <v>1.0442</v>
      </c>
      <c r="F59" s="27">
        <v>0.5675</v>
      </c>
      <c r="G59" s="27">
        <f t="shared" si="0"/>
        <v>0.54347826086956519</v>
      </c>
      <c r="H59" s="27">
        <v>2.5979999999999999</v>
      </c>
      <c r="I59" s="27">
        <v>13.1556</v>
      </c>
      <c r="J59" s="27">
        <v>0.92500000000000004</v>
      </c>
      <c r="K59" s="27">
        <v>0.3175</v>
      </c>
      <c r="L59" s="27">
        <v>0.67500000000000004</v>
      </c>
      <c r="M59" s="27">
        <v>0.91320000000000001</v>
      </c>
      <c r="N59" s="7">
        <v>1.1399999999999999</v>
      </c>
      <c r="O59" s="7">
        <v>1.5325</v>
      </c>
      <c r="P59" s="7">
        <v>1.1749000000000001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0.01</v>
      </c>
      <c r="AC59" s="7">
        <v>0.01</v>
      </c>
      <c r="AD59" s="7">
        <v>0.03</v>
      </c>
      <c r="AE59" s="7">
        <v>0.04</v>
      </c>
      <c r="AF59" s="7">
        <v>0.06</v>
      </c>
      <c r="AG59" s="7">
        <v>7.0000000000000007E-2</v>
      </c>
      <c r="AH59" s="7">
        <v>0.13</v>
      </c>
      <c r="AI59" s="7">
        <v>0.14000000000000001</v>
      </c>
      <c r="AJ59" s="7">
        <v>0.16</v>
      </c>
      <c r="AK59" s="7">
        <v>0.19</v>
      </c>
      <c r="AL59" s="7">
        <v>0.18</v>
      </c>
      <c r="AM59" s="7">
        <v>0.15</v>
      </c>
      <c r="AN59" s="7">
        <v>0.12</v>
      </c>
      <c r="AO59" s="7">
        <v>0.09</v>
      </c>
      <c r="AP59" s="7">
        <v>0.05</v>
      </c>
      <c r="AQ59" s="7">
        <v>0.04</v>
      </c>
      <c r="AR59" s="7">
        <v>0.01</v>
      </c>
      <c r="AS59" s="7">
        <v>0.02</v>
      </c>
      <c r="AT59" s="7">
        <v>0</v>
      </c>
      <c r="AU59" s="7">
        <v>0.01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0.01</v>
      </c>
      <c r="BF59" s="7">
        <v>0</v>
      </c>
      <c r="BG59" s="7">
        <v>0.01</v>
      </c>
      <c r="BH59" s="7">
        <v>0</v>
      </c>
      <c r="BI59" s="7">
        <v>0</v>
      </c>
      <c r="BJ59" s="7">
        <v>0</v>
      </c>
      <c r="BK59" s="7">
        <v>0</v>
      </c>
      <c r="BL59" s="7">
        <v>0.01</v>
      </c>
      <c r="BM59" s="7">
        <v>0</v>
      </c>
      <c r="BN59" s="7">
        <v>0.02</v>
      </c>
      <c r="BO59" s="7">
        <v>0</v>
      </c>
    </row>
    <row r="60" spans="1:67" x14ac:dyDescent="0.15">
      <c r="A60" s="7" t="s">
        <v>193</v>
      </c>
      <c r="B60" s="8">
        <v>40763</v>
      </c>
      <c r="C60" s="9">
        <v>0.64568287037037042</v>
      </c>
      <c r="D60" s="7">
        <v>1.75</v>
      </c>
      <c r="E60" s="27">
        <v>0.98109999999999997</v>
      </c>
      <c r="F60" s="27">
        <v>0.63419999999999999</v>
      </c>
      <c r="G60" s="27">
        <f t="shared" si="0"/>
        <v>0.6464172867189889</v>
      </c>
      <c r="H60" s="27">
        <v>0.77569999999999995</v>
      </c>
      <c r="I60" s="27">
        <v>5.2419000000000002</v>
      </c>
      <c r="J60" s="27">
        <v>1</v>
      </c>
      <c r="K60" s="27">
        <v>-3.5000000000000003E-2</v>
      </c>
      <c r="L60" s="27">
        <v>0.50939999999999996</v>
      </c>
      <c r="M60" s="27">
        <v>0.92079999999999995</v>
      </c>
      <c r="N60" s="7">
        <v>1.2770999999999999</v>
      </c>
      <c r="O60" s="7">
        <v>1.825</v>
      </c>
      <c r="P60" s="7">
        <v>1.3048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0.01</v>
      </c>
      <c r="X60" s="7">
        <v>0</v>
      </c>
      <c r="Y60" s="7">
        <v>0.02</v>
      </c>
      <c r="Z60" s="7">
        <v>0.03</v>
      </c>
      <c r="AA60" s="7">
        <v>0.02</v>
      </c>
      <c r="AB60" s="7">
        <v>0.05</v>
      </c>
      <c r="AC60" s="7">
        <v>0.05</v>
      </c>
      <c r="AD60" s="7">
        <v>7.0000000000000007E-2</v>
      </c>
      <c r="AE60" s="7">
        <v>0.05</v>
      </c>
      <c r="AF60" s="7">
        <v>0.09</v>
      </c>
      <c r="AG60" s="7">
        <v>0.08</v>
      </c>
      <c r="AH60" s="7">
        <v>0.11</v>
      </c>
      <c r="AI60" s="7">
        <v>0.11</v>
      </c>
      <c r="AJ60" s="7">
        <v>0.1</v>
      </c>
      <c r="AK60" s="7">
        <v>0.12</v>
      </c>
      <c r="AL60" s="7">
        <v>0.13</v>
      </c>
      <c r="AM60" s="7">
        <v>0.12</v>
      </c>
      <c r="AN60" s="7">
        <v>0.12</v>
      </c>
      <c r="AO60" s="7">
        <v>0.12</v>
      </c>
      <c r="AP60" s="7">
        <v>0.09</v>
      </c>
      <c r="AQ60" s="7">
        <v>7.0000000000000007E-2</v>
      </c>
      <c r="AR60" s="7">
        <v>0.05</v>
      </c>
      <c r="AS60" s="7">
        <v>0.03</v>
      </c>
      <c r="AT60" s="7">
        <v>0.03</v>
      </c>
      <c r="AU60" s="7">
        <v>0.01</v>
      </c>
      <c r="AV60" s="7">
        <v>0.02</v>
      </c>
      <c r="AW60" s="7">
        <v>0</v>
      </c>
      <c r="AX60" s="7">
        <v>0</v>
      </c>
      <c r="AY60" s="7">
        <v>0.01</v>
      </c>
      <c r="AZ60" s="7">
        <v>0.01</v>
      </c>
      <c r="BA60" s="7">
        <v>0</v>
      </c>
      <c r="BB60" s="7">
        <v>0.01</v>
      </c>
      <c r="BC60" s="7">
        <v>0.01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0.01</v>
      </c>
      <c r="BK60" s="7">
        <v>0</v>
      </c>
      <c r="BL60" s="7">
        <v>0.01</v>
      </c>
      <c r="BM60" s="7">
        <v>0</v>
      </c>
      <c r="BN60" s="7">
        <v>0</v>
      </c>
      <c r="BO60" s="7">
        <v>0</v>
      </c>
    </row>
    <row r="61" spans="1:67" x14ac:dyDescent="0.15">
      <c r="A61" s="7" t="s">
        <v>194</v>
      </c>
      <c r="B61" s="8">
        <v>40763</v>
      </c>
      <c r="C61" s="9">
        <v>0.65134259259259253</v>
      </c>
      <c r="D61" s="7">
        <v>1.57</v>
      </c>
      <c r="E61" s="27">
        <v>0.72260000000000002</v>
      </c>
      <c r="F61" s="27">
        <v>0.46779999999999999</v>
      </c>
      <c r="G61" s="27">
        <f t="shared" si="0"/>
        <v>0.64738444505950732</v>
      </c>
      <c r="H61" s="27">
        <v>0.89800000000000002</v>
      </c>
      <c r="I61" s="27">
        <v>6.2588999999999997</v>
      </c>
      <c r="J61" s="27">
        <v>0.77</v>
      </c>
      <c r="K61" s="27">
        <v>-2.8799999999999999E-2</v>
      </c>
      <c r="L61" s="27">
        <v>0.36880000000000002</v>
      </c>
      <c r="M61" s="27">
        <v>0.64</v>
      </c>
      <c r="N61" s="7">
        <v>0.90620000000000001</v>
      </c>
      <c r="O61" s="7">
        <v>1.3883000000000001</v>
      </c>
      <c r="P61" s="7">
        <v>1.2048000000000001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0.01</v>
      </c>
      <c r="Y61" s="7">
        <v>0.01</v>
      </c>
      <c r="Z61" s="7">
        <v>0.02</v>
      </c>
      <c r="AA61" s="7">
        <v>0.04</v>
      </c>
      <c r="AB61" s="7">
        <v>0.04</v>
      </c>
      <c r="AC61" s="7">
        <v>0.05</v>
      </c>
      <c r="AD61" s="7">
        <v>0.1</v>
      </c>
      <c r="AE61" s="7">
        <v>0.11</v>
      </c>
      <c r="AF61" s="7">
        <v>0.12</v>
      </c>
      <c r="AG61" s="7">
        <v>0.16</v>
      </c>
      <c r="AH61" s="7">
        <v>0.15</v>
      </c>
      <c r="AI61" s="7">
        <v>0.15</v>
      </c>
      <c r="AJ61" s="7">
        <v>0.16</v>
      </c>
      <c r="AK61" s="7">
        <v>0.12</v>
      </c>
      <c r="AL61" s="7">
        <v>0.09</v>
      </c>
      <c r="AM61" s="7">
        <v>7.0000000000000007E-2</v>
      </c>
      <c r="AN61" s="7">
        <v>0.05</v>
      </c>
      <c r="AO61" s="7">
        <v>0.04</v>
      </c>
      <c r="AP61" s="7">
        <v>0.03</v>
      </c>
      <c r="AQ61" s="7">
        <v>0.02</v>
      </c>
      <c r="AR61" s="7">
        <v>0.01</v>
      </c>
      <c r="AS61" s="7">
        <v>0.01</v>
      </c>
      <c r="AT61" s="7">
        <v>0.01</v>
      </c>
      <c r="AU61" s="7">
        <v>0</v>
      </c>
      <c r="AV61" s="7">
        <v>0</v>
      </c>
      <c r="AW61" s="7">
        <v>0.01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0.01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workbookViewId="0">
      <pane xSplit="3" ySplit="1" topLeftCell="K2" activePane="bottomRight" state="frozen"/>
      <selection pane="topRight" activeCell="D1" sqref="D1"/>
      <selection pane="bottomLeft" activeCell="A2" sqref="A2"/>
      <selection pane="bottomRight" activeCell="T43" sqref="T43"/>
    </sheetView>
  </sheetViews>
  <sheetFormatPr defaultRowHeight="15" x14ac:dyDescent="0.15"/>
  <cols>
    <col min="1" max="1" width="9" style="7"/>
    <col min="2" max="2" width="10.375" style="7" bestFit="1" customWidth="1"/>
    <col min="3" max="3" width="10" style="28" bestFit="1" customWidth="1"/>
    <col min="4" max="9" width="9.25" style="7" bestFit="1" customWidth="1"/>
    <col min="10" max="10" width="12.875" style="7" customWidth="1"/>
    <col min="11" max="11" width="13.75" style="7" customWidth="1"/>
    <col min="12" max="12" width="9" style="7"/>
    <col min="13" max="15" width="9.25" style="7" bestFit="1" customWidth="1"/>
    <col min="16" max="16" width="9.25" style="7" customWidth="1"/>
    <col min="17" max="19" width="9.25" style="7" bestFit="1" customWidth="1"/>
    <col min="20" max="21" width="9" style="7"/>
    <col min="22" max="22" width="12.375" style="7" customWidth="1"/>
    <col min="23" max="16384" width="9" style="7"/>
  </cols>
  <sheetData>
    <row r="1" spans="1:28" s="10" customFormat="1" ht="15.75" thickBot="1" x14ac:dyDescent="0.2">
      <c r="A1" s="10" t="s">
        <v>242</v>
      </c>
      <c r="B1" s="10" t="s">
        <v>244</v>
      </c>
      <c r="C1" s="32" t="s">
        <v>245</v>
      </c>
      <c r="D1" s="10" t="s">
        <v>77</v>
      </c>
      <c r="E1" s="10" t="s">
        <v>78</v>
      </c>
      <c r="F1" s="10" t="s">
        <v>246</v>
      </c>
      <c r="G1" s="10" t="s">
        <v>79</v>
      </c>
      <c r="H1" s="10" t="s">
        <v>80</v>
      </c>
      <c r="I1" s="10" t="s">
        <v>82</v>
      </c>
      <c r="J1" s="10" t="s">
        <v>247</v>
      </c>
      <c r="K1" s="10" t="s">
        <v>248</v>
      </c>
      <c r="M1" s="10" t="s">
        <v>249</v>
      </c>
      <c r="N1" s="10" t="s">
        <v>250</v>
      </c>
      <c r="O1" s="10" t="s">
        <v>251</v>
      </c>
      <c r="P1" s="10" t="s">
        <v>268</v>
      </c>
      <c r="Q1" s="10" t="s">
        <v>252</v>
      </c>
      <c r="R1" s="10" t="s">
        <v>253</v>
      </c>
      <c r="S1" s="10" t="s">
        <v>254</v>
      </c>
      <c r="V1" s="32"/>
      <c r="W1" s="10" t="s">
        <v>249</v>
      </c>
      <c r="X1" s="10" t="s">
        <v>250</v>
      </c>
      <c r="Y1" s="10" t="s">
        <v>251</v>
      </c>
      <c r="Z1" s="10" t="s">
        <v>252</v>
      </c>
      <c r="AA1" s="10" t="s">
        <v>253</v>
      </c>
      <c r="AB1" s="10" t="s">
        <v>254</v>
      </c>
    </row>
    <row r="2" spans="1:28" ht="15.75" thickTop="1" x14ac:dyDescent="0.15">
      <c r="A2" s="7" t="s">
        <v>243</v>
      </c>
      <c r="B2" s="7">
        <v>1028.3880704739227</v>
      </c>
      <c r="C2" s="28">
        <v>0</v>
      </c>
      <c r="D2" s="7">
        <v>1.069</v>
      </c>
      <c r="E2" s="7">
        <v>0.63219999999999998</v>
      </c>
      <c r="F2" s="7">
        <v>0.59139382600561274</v>
      </c>
      <c r="G2" s="7">
        <v>0.70940000000000003</v>
      </c>
      <c r="H2" s="7">
        <v>4.4188999999999998</v>
      </c>
      <c r="I2" s="7">
        <v>1.0056</v>
      </c>
      <c r="J2" s="7">
        <v>-1.2410230622453298</v>
      </c>
      <c r="K2" s="7">
        <v>-1.3969660204388386</v>
      </c>
      <c r="M2" s="7">
        <v>-0.56041439999999998</v>
      </c>
      <c r="N2" s="7">
        <v>0.85763599999999995</v>
      </c>
      <c r="O2" s="7">
        <v>-0.92063740000000005</v>
      </c>
      <c r="P2" s="7">
        <f>-O2</f>
        <v>0.92063740000000005</v>
      </c>
      <c r="Q2" s="7">
        <v>0.13391829999999999</v>
      </c>
      <c r="R2" s="7">
        <v>0.16105949999999999</v>
      </c>
      <c r="S2" s="7">
        <v>-6.6403710000000005E-2</v>
      </c>
      <c r="V2" s="35" t="s">
        <v>256</v>
      </c>
      <c r="W2" s="36">
        <v>0.93172100000000002</v>
      </c>
      <c r="X2" s="7">
        <v>-0.22530639999999999</v>
      </c>
      <c r="Y2" s="7">
        <v>-4.1050580000000003E-2</v>
      </c>
      <c r="Z2" s="7">
        <v>-0.13897780000000001</v>
      </c>
      <c r="AA2" s="7">
        <v>-0.1453305</v>
      </c>
      <c r="AB2" s="7">
        <v>0.19751440000000001</v>
      </c>
    </row>
    <row r="3" spans="1:28" x14ac:dyDescent="0.15">
      <c r="A3" s="7" t="s">
        <v>10</v>
      </c>
      <c r="B3" s="7">
        <v>936.32424995768997</v>
      </c>
      <c r="C3" s="28">
        <v>-9.9284361140222472</v>
      </c>
      <c r="D3" s="7">
        <v>1.2195</v>
      </c>
      <c r="E3" s="7">
        <v>0.59130000000000005</v>
      </c>
      <c r="F3" s="7">
        <v>0.48487084870848712</v>
      </c>
      <c r="G3" s="7">
        <v>0.32800000000000001</v>
      </c>
      <c r="H3" s="7">
        <v>4.2854000000000001</v>
      </c>
      <c r="I3" s="7">
        <v>1.2082999999999999</v>
      </c>
      <c r="J3" s="7">
        <v>-1.3564577248321033</v>
      </c>
      <c r="K3" s="7">
        <v>-1.2915168338452061</v>
      </c>
      <c r="M3" s="7">
        <v>-7.8179449999999998E-2</v>
      </c>
      <c r="N3" s="7">
        <v>1.022977</v>
      </c>
      <c r="O3" s="7">
        <v>-0.33716469999999998</v>
      </c>
      <c r="P3" s="7">
        <f t="shared" ref="P3:P61" si="0">-O3</f>
        <v>0.33716469999999998</v>
      </c>
      <c r="Q3" s="7">
        <v>-0.126112</v>
      </c>
      <c r="R3" s="7">
        <v>-0.19403029999999999</v>
      </c>
      <c r="S3" s="7">
        <v>-0.13436429999999999</v>
      </c>
      <c r="V3" s="35" t="s">
        <v>202</v>
      </c>
      <c r="W3" s="36">
        <v>-0.92034720000000003</v>
      </c>
      <c r="X3" s="7">
        <v>0.22980339999999999</v>
      </c>
      <c r="Y3" s="7">
        <v>0.15668370000000001</v>
      </c>
      <c r="Z3" s="7">
        <v>-5.1396459999999998E-2</v>
      </c>
      <c r="AA3" s="7">
        <v>0.20652200000000001</v>
      </c>
      <c r="AB3" s="7">
        <v>0.1740941</v>
      </c>
    </row>
    <row r="4" spans="1:28" x14ac:dyDescent="0.15">
      <c r="A4" s="7" t="s">
        <v>11</v>
      </c>
      <c r="B4" s="7">
        <v>834.41346220511696</v>
      </c>
      <c r="C4" s="28">
        <v>-14.055042226197315</v>
      </c>
      <c r="D4" s="7">
        <v>1.0014000000000001</v>
      </c>
      <c r="E4" s="7">
        <v>0.60870000000000002</v>
      </c>
      <c r="F4" s="7">
        <v>0.60784901138406233</v>
      </c>
      <c r="G4" s="7">
        <v>0.49859999999999999</v>
      </c>
      <c r="H4" s="7">
        <v>4.7019000000000002</v>
      </c>
      <c r="I4" s="7">
        <v>0.95</v>
      </c>
      <c r="J4" s="7">
        <v>-1.4108501486551646</v>
      </c>
      <c r="K4" s="7">
        <v>-1.0737883568767004</v>
      </c>
      <c r="M4" s="7">
        <v>-0.85615669999999999</v>
      </c>
      <c r="N4" s="7">
        <v>1.077059</v>
      </c>
      <c r="O4" s="7">
        <v>-0.47659170000000001</v>
      </c>
      <c r="P4" s="7">
        <f t="shared" si="0"/>
        <v>0.47659170000000001</v>
      </c>
      <c r="Q4" s="7">
        <v>-4.4967260000000002E-2</v>
      </c>
      <c r="R4" s="7">
        <v>9.9074490000000001E-2</v>
      </c>
      <c r="S4" s="7">
        <v>-6.4681119999999995E-2</v>
      </c>
      <c r="V4" s="35" t="s">
        <v>257</v>
      </c>
      <c r="W4" s="7">
        <v>-0.56770240000000005</v>
      </c>
      <c r="X4" s="36">
        <v>-0.64609760000000005</v>
      </c>
      <c r="Y4" s="7">
        <v>0.32549109999999998</v>
      </c>
      <c r="Z4" s="7">
        <v>0.37669900000000001</v>
      </c>
      <c r="AA4" s="7">
        <v>-0.1070082</v>
      </c>
      <c r="AB4" s="7">
        <v>3.1219090000000001E-2</v>
      </c>
    </row>
    <row r="5" spans="1:28" x14ac:dyDescent="0.15">
      <c r="A5" s="7" t="s">
        <v>12</v>
      </c>
      <c r="B5" s="7">
        <v>738.73179439913417</v>
      </c>
      <c r="C5" s="28">
        <v>-16.580616850350566</v>
      </c>
      <c r="D5" s="7">
        <v>0.78690000000000004</v>
      </c>
      <c r="E5" s="7">
        <v>0.50429999999999997</v>
      </c>
      <c r="F5" s="7">
        <v>0.64086923370186799</v>
      </c>
      <c r="G5" s="7">
        <v>0.44209999999999999</v>
      </c>
      <c r="H5" s="7">
        <v>4.3117999999999999</v>
      </c>
      <c r="I5" s="7">
        <v>0.72689999999999999</v>
      </c>
      <c r="J5" s="7">
        <v>-1.2991041055103678</v>
      </c>
      <c r="K5" s="7">
        <v>-0.50625800845016633</v>
      </c>
      <c r="M5" s="7">
        <v>-1.125327</v>
      </c>
      <c r="N5" s="7">
        <v>1.5209680000000001</v>
      </c>
      <c r="O5" s="7">
        <v>-0.82087750000000004</v>
      </c>
      <c r="P5" s="7">
        <f t="shared" si="0"/>
        <v>0.82087750000000004</v>
      </c>
      <c r="Q5" s="7">
        <v>-7.0676199999999995E-2</v>
      </c>
      <c r="R5" s="7">
        <v>9.6319249999999995E-2</v>
      </c>
      <c r="S5" s="7">
        <v>-0.29901810000000001</v>
      </c>
      <c r="V5" s="35" t="s">
        <v>258</v>
      </c>
      <c r="W5" s="7">
        <v>-0.57870690000000002</v>
      </c>
      <c r="X5" s="36">
        <v>-0.66459500000000005</v>
      </c>
      <c r="Y5" s="7">
        <v>-2.4556419999999999E-2</v>
      </c>
      <c r="Z5" s="7">
        <v>-0.4701515</v>
      </c>
      <c r="AA5" s="7">
        <v>1.1112169999999999E-2</v>
      </c>
      <c r="AB5" s="7">
        <v>-4.0532140000000001E-2</v>
      </c>
    </row>
    <row r="6" spans="1:28" x14ac:dyDescent="0.15">
      <c r="A6" s="7" t="s">
        <v>13</v>
      </c>
      <c r="B6" s="7">
        <v>636.9058308357337</v>
      </c>
      <c r="C6" s="28">
        <v>-7.9432275932716152</v>
      </c>
      <c r="D6" s="7">
        <v>1.3604000000000001</v>
      </c>
      <c r="E6" s="7">
        <v>0.58299999999999996</v>
      </c>
      <c r="F6" s="7">
        <v>0.42855042634519253</v>
      </c>
      <c r="G6" s="7">
        <v>0.22470000000000001</v>
      </c>
      <c r="H6" s="7">
        <v>3.7160000000000002</v>
      </c>
      <c r="I6" s="7">
        <v>1.3409</v>
      </c>
      <c r="J6" s="7">
        <v>-1.4178072899618532</v>
      </c>
      <c r="K6" s="7">
        <v>-4.0299400687386138</v>
      </c>
      <c r="M6" s="7">
        <v>1.0183329999999999</v>
      </c>
      <c r="N6" s="7">
        <v>0.27639079999999999</v>
      </c>
      <c r="O6" s="7">
        <v>0.26756439999999998</v>
      </c>
      <c r="P6" s="7">
        <f t="shared" si="0"/>
        <v>-0.26756439999999998</v>
      </c>
      <c r="Q6" s="7">
        <v>0.36603849999999999</v>
      </c>
      <c r="R6" s="7">
        <v>0.98049169999999997</v>
      </c>
      <c r="S6" s="7">
        <v>-9.634363E-2</v>
      </c>
      <c r="V6" s="35" t="s">
        <v>247</v>
      </c>
      <c r="W6" s="7">
        <v>0.64588639999999997</v>
      </c>
      <c r="X6" s="7">
        <v>9.4048580000000007E-2</v>
      </c>
      <c r="Y6" s="36">
        <v>0.73990670000000003</v>
      </c>
      <c r="Z6" s="7">
        <v>-0.14580609999999999</v>
      </c>
      <c r="AA6" s="7">
        <v>5.9375280000000003E-2</v>
      </c>
      <c r="AB6" s="7">
        <v>-4.1699060000000003E-2</v>
      </c>
    </row>
    <row r="7" spans="1:28" x14ac:dyDescent="0.15">
      <c r="A7" s="7" t="s">
        <v>14</v>
      </c>
      <c r="B7" s="7">
        <v>534.93031459326664</v>
      </c>
      <c r="C7" s="28">
        <v>2.1267428906323289</v>
      </c>
      <c r="D7" s="7">
        <v>1.1257999999999999</v>
      </c>
      <c r="E7" s="7">
        <v>0.52729999999999999</v>
      </c>
      <c r="F7" s="7">
        <v>0.46837804228104463</v>
      </c>
      <c r="G7" s="7">
        <v>0.38369999999999999</v>
      </c>
      <c r="H7" s="7">
        <v>3.6934</v>
      </c>
      <c r="I7" s="7">
        <v>1.0857000000000001</v>
      </c>
      <c r="J7" s="7">
        <v>-1.3352843654381077</v>
      </c>
      <c r="K7" s="7">
        <v>-1.3775942957703</v>
      </c>
      <c r="M7" s="7">
        <v>-7.6627669999999995E-2</v>
      </c>
      <c r="N7" s="7">
        <v>1.12304</v>
      </c>
      <c r="O7" s="7">
        <v>-0.40727530000000001</v>
      </c>
      <c r="P7" s="7">
        <f t="shared" si="0"/>
        <v>0.40727530000000001</v>
      </c>
      <c r="Q7" s="7">
        <v>0.1218858</v>
      </c>
      <c r="R7" s="7">
        <v>-0.1105401</v>
      </c>
      <c r="S7" s="7">
        <v>-0.294881</v>
      </c>
      <c r="V7" s="35" t="s">
        <v>248</v>
      </c>
      <c r="W7" s="36">
        <v>-0.78519939999999999</v>
      </c>
      <c r="X7" s="36">
        <v>0.49760599999999999</v>
      </c>
      <c r="Y7" s="7">
        <v>0.15903410000000001</v>
      </c>
      <c r="Z7" s="7">
        <v>-0.15044979999999999</v>
      </c>
      <c r="AA7" s="7">
        <v>-0.29649999999999999</v>
      </c>
      <c r="AB7" s="7">
        <v>3.3133070000000001E-3</v>
      </c>
    </row>
    <row r="8" spans="1:28" x14ac:dyDescent="0.15">
      <c r="A8" s="7" t="s">
        <v>15</v>
      </c>
      <c r="B8" s="7">
        <v>433.03941133162812</v>
      </c>
      <c r="C8" s="28">
        <v>24.959335680834329</v>
      </c>
      <c r="D8" s="7">
        <v>1.2767999999999999</v>
      </c>
      <c r="E8" s="7">
        <v>0.63360000000000005</v>
      </c>
      <c r="F8" s="7">
        <v>0.49624060150375948</v>
      </c>
      <c r="G8" s="7">
        <v>0.25480000000000003</v>
      </c>
      <c r="H8" s="7">
        <v>4.0075000000000003</v>
      </c>
      <c r="I8" s="7">
        <v>1.2833000000000001</v>
      </c>
      <c r="J8" s="7">
        <v>-1.8004053178953592</v>
      </c>
      <c r="K8" s="7">
        <v>-1.7152950472614386</v>
      </c>
      <c r="M8" s="7">
        <v>-0.27133629999999997</v>
      </c>
      <c r="N8" s="7">
        <v>0.91100899999999996</v>
      </c>
      <c r="O8" s="7">
        <v>0.763818</v>
      </c>
      <c r="P8" s="7">
        <f t="shared" si="0"/>
        <v>-0.763818</v>
      </c>
      <c r="Q8" s="7">
        <v>0.1706088</v>
      </c>
      <c r="R8" s="7">
        <v>-0.1188268</v>
      </c>
      <c r="S8" s="7">
        <v>0.1957757</v>
      </c>
      <c r="V8" s="28"/>
    </row>
    <row r="9" spans="1:28" x14ac:dyDescent="0.15">
      <c r="A9" s="7" t="s">
        <v>16</v>
      </c>
      <c r="B9" s="7">
        <v>290.8297278843043</v>
      </c>
      <c r="C9" s="28">
        <v>-21.850147130574612</v>
      </c>
      <c r="D9" s="7">
        <v>0.79149999999999998</v>
      </c>
      <c r="E9" s="7">
        <v>0.44490000000000002</v>
      </c>
      <c r="F9" s="7">
        <v>0.56209728363866085</v>
      </c>
      <c r="G9" s="7">
        <v>1.1316999999999999</v>
      </c>
      <c r="H9" s="7">
        <v>7.4062999999999999</v>
      </c>
      <c r="I9" s="7">
        <v>0.70589999999999997</v>
      </c>
      <c r="J9" s="7">
        <v>-2.0199554918437692</v>
      </c>
      <c r="K9" s="7">
        <v>-1.477209537008582</v>
      </c>
      <c r="M9" s="7">
        <v>-1.97967</v>
      </c>
      <c r="N9" s="7">
        <v>-0.24724389999999999</v>
      </c>
      <c r="O9" s="7">
        <v>0.69104639999999995</v>
      </c>
      <c r="P9" s="7">
        <f t="shared" si="0"/>
        <v>-0.69104639999999995</v>
      </c>
      <c r="Q9" s="7">
        <v>0.30331979999999997</v>
      </c>
      <c r="R9" s="7">
        <v>-9.5863149999999994E-2</v>
      </c>
      <c r="S9" s="7">
        <v>-0.33947110000000003</v>
      </c>
      <c r="V9" s="28" t="s">
        <v>255</v>
      </c>
      <c r="W9" s="7">
        <v>56.767299999999999</v>
      </c>
      <c r="X9" s="7">
        <v>20.319299999999998</v>
      </c>
      <c r="Y9" s="7">
        <v>11.758940000000001</v>
      </c>
      <c r="Z9" s="7">
        <v>7.1465920000000001</v>
      </c>
      <c r="AA9" s="7">
        <v>2.7797369999999999</v>
      </c>
      <c r="AB9" s="7">
        <v>1.2281329999999999</v>
      </c>
    </row>
    <row r="10" spans="1:28" x14ac:dyDescent="0.15">
      <c r="A10" s="7" t="s">
        <v>17</v>
      </c>
      <c r="B10" s="7">
        <v>163.303622510862</v>
      </c>
      <c r="C10" s="28">
        <v>-66.356504241909391</v>
      </c>
      <c r="D10" s="7">
        <v>0.5413</v>
      </c>
      <c r="E10" s="7">
        <v>0.51839999999999997</v>
      </c>
      <c r="F10" s="7">
        <v>0.95769443931276554</v>
      </c>
      <c r="G10" s="7">
        <v>2.331</v>
      </c>
      <c r="H10" s="7">
        <v>15.549200000000001</v>
      </c>
      <c r="I10" s="7">
        <v>0.46360000000000001</v>
      </c>
      <c r="J10" s="7">
        <v>-1.8887409462641236</v>
      </c>
      <c r="K10" s="7">
        <v>-1.0279752813173793</v>
      </c>
      <c r="M10" s="7">
        <v>-4.597531</v>
      </c>
      <c r="N10" s="7">
        <v>-2.3345060000000002</v>
      </c>
      <c r="O10" s="7">
        <v>-0.6115353</v>
      </c>
      <c r="P10" s="7">
        <f t="shared" si="0"/>
        <v>0.6115353</v>
      </c>
      <c r="Q10" s="7">
        <v>-1.0103390000000001</v>
      </c>
      <c r="R10" s="7">
        <v>0.48187809999999998</v>
      </c>
      <c r="S10" s="7">
        <v>0.2422137</v>
      </c>
    </row>
    <row r="11" spans="1:28" x14ac:dyDescent="0.15">
      <c r="A11" s="7" t="s">
        <v>18</v>
      </c>
      <c r="B11" s="7">
        <v>25.715384277535765</v>
      </c>
      <c r="C11" s="28">
        <v>-89.43477466676967</v>
      </c>
      <c r="D11" s="7">
        <v>0.69730000000000003</v>
      </c>
      <c r="E11" s="7">
        <v>0.40100000000000002</v>
      </c>
      <c r="F11" s="7">
        <v>0.57507529040585115</v>
      </c>
      <c r="G11" s="7">
        <v>0.50839999999999996</v>
      </c>
      <c r="H11" s="7">
        <v>4.3380000000000001</v>
      </c>
      <c r="I11" s="7">
        <v>0.64500000000000002</v>
      </c>
      <c r="J11" s="7">
        <v>-1.5230144195844904</v>
      </c>
      <c r="K11" s="7">
        <v>-1.2512211970811959</v>
      </c>
      <c r="M11" s="7">
        <v>-1.0783990000000001</v>
      </c>
      <c r="N11" s="7">
        <v>1.149985</v>
      </c>
      <c r="O11" s="7">
        <v>-0.20933750000000001</v>
      </c>
      <c r="P11" s="7">
        <f t="shared" si="0"/>
        <v>0.20933750000000001</v>
      </c>
      <c r="Q11" s="7">
        <v>0.2771498</v>
      </c>
      <c r="R11" s="7">
        <v>0.26606410000000003</v>
      </c>
      <c r="S11" s="7">
        <v>-0.49580639999999998</v>
      </c>
    </row>
    <row r="12" spans="1:28" x14ac:dyDescent="0.15">
      <c r="A12" s="7" t="s">
        <v>19</v>
      </c>
      <c r="B12" s="7">
        <v>43.298018673039593</v>
      </c>
      <c r="C12" s="28">
        <v>-203.00735534567167</v>
      </c>
      <c r="D12" s="7">
        <v>0.72409999999999997</v>
      </c>
      <c r="E12" s="7">
        <v>0.53049999999999997</v>
      </c>
      <c r="F12" s="7">
        <v>0.73263361414169315</v>
      </c>
      <c r="G12" s="7">
        <v>0.87919999999999998</v>
      </c>
      <c r="H12" s="7">
        <v>5.6725000000000003</v>
      </c>
      <c r="I12" s="7">
        <v>0.63639999999999997</v>
      </c>
      <c r="J12" s="7">
        <v>-1.9570956536429074</v>
      </c>
      <c r="K12" s="7">
        <v>-0.73716486967389627</v>
      </c>
      <c r="M12" s="7">
        <v>-2.301876</v>
      </c>
      <c r="N12" s="7">
        <v>0.76898920000000004</v>
      </c>
      <c r="O12" s="7">
        <v>0.41906650000000001</v>
      </c>
      <c r="P12" s="7">
        <f t="shared" si="0"/>
        <v>-0.41906650000000001</v>
      </c>
      <c r="Q12" s="7">
        <v>0.36031059999999998</v>
      </c>
      <c r="R12" s="7">
        <v>8.3889909999999998E-2</v>
      </c>
      <c r="S12" s="7">
        <v>0.1137485</v>
      </c>
      <c r="T12" s="7" t="s">
        <v>272</v>
      </c>
    </row>
    <row r="13" spans="1:28" x14ac:dyDescent="0.15">
      <c r="A13" s="7" t="s">
        <v>20</v>
      </c>
      <c r="B13" s="7">
        <v>86.99373890524501</v>
      </c>
      <c r="C13" s="28">
        <v>-321.63533836332505</v>
      </c>
      <c r="D13" s="7">
        <v>0.40339999999999998</v>
      </c>
      <c r="E13" s="7">
        <v>0.49199999999999999</v>
      </c>
      <c r="F13" s="7">
        <v>1.2196331184928111</v>
      </c>
      <c r="G13" s="7">
        <v>1.6314</v>
      </c>
      <c r="H13" s="7">
        <v>8.9025999999999996</v>
      </c>
      <c r="I13" s="7">
        <v>0.2923</v>
      </c>
      <c r="J13" s="7">
        <v>-1.6625763027962184</v>
      </c>
      <c r="K13" s="7">
        <v>-0.18351057857811034</v>
      </c>
      <c r="M13" s="7">
        <v>-4.3549939999999996</v>
      </c>
      <c r="N13" s="7">
        <v>0.30771399999999999</v>
      </c>
      <c r="O13" s="7">
        <v>-1.1838109999999999</v>
      </c>
      <c r="P13" s="7">
        <f t="shared" si="0"/>
        <v>1.1838109999999999</v>
      </c>
      <c r="Q13" s="7">
        <v>-0.1678924</v>
      </c>
      <c r="R13" s="7">
        <v>1.069979</v>
      </c>
      <c r="S13" s="7">
        <v>0.95409339999999998</v>
      </c>
    </row>
    <row r="14" spans="1:28" x14ac:dyDescent="0.15">
      <c r="A14" s="7" t="s">
        <v>21</v>
      </c>
      <c r="B14" s="7">
        <v>210.7541352294362</v>
      </c>
      <c r="C14" s="28">
        <v>-268.29874544912917</v>
      </c>
      <c r="D14" s="7">
        <v>0.57130000000000003</v>
      </c>
      <c r="E14" s="7">
        <v>0.50519999999999998</v>
      </c>
      <c r="F14" s="7">
        <v>0.88429896726763513</v>
      </c>
      <c r="G14" s="7">
        <v>1.9334</v>
      </c>
      <c r="H14" s="7">
        <v>10.8238</v>
      </c>
      <c r="I14" s="7">
        <v>0.4536</v>
      </c>
      <c r="J14" s="7">
        <v>-1.9706272757698127</v>
      </c>
      <c r="K14" s="7">
        <v>-0.65038199616469672</v>
      </c>
      <c r="M14" s="7">
        <v>-3.8997329999999999</v>
      </c>
      <c r="N14" s="7">
        <v>-0.96118769999999998</v>
      </c>
      <c r="O14" s="7">
        <v>-0.2380205</v>
      </c>
      <c r="P14" s="7">
        <f t="shared" si="0"/>
        <v>0.2380205</v>
      </c>
      <c r="Q14" s="7">
        <v>-9.9922700000000003E-2</v>
      </c>
      <c r="R14" s="7">
        <v>0.17971719999999999</v>
      </c>
      <c r="S14" s="7">
        <v>0.21042959999999999</v>
      </c>
    </row>
    <row r="15" spans="1:28" x14ac:dyDescent="0.15">
      <c r="A15" s="7" t="s">
        <v>22</v>
      </c>
      <c r="B15" s="7">
        <v>193.06383150429082</v>
      </c>
      <c r="C15" s="28">
        <v>-146.91321444074683</v>
      </c>
      <c r="D15" s="7">
        <v>1.1435999999999999</v>
      </c>
      <c r="E15" s="7">
        <v>0.3831</v>
      </c>
      <c r="F15" s="7">
        <v>0.33499475341028334</v>
      </c>
      <c r="G15" s="7">
        <v>-0.35870000000000002</v>
      </c>
      <c r="H15" s="7">
        <v>4.0967000000000002</v>
      </c>
      <c r="I15" s="7">
        <v>1.1429</v>
      </c>
      <c r="J15" s="7">
        <v>-1.7921998451988634</v>
      </c>
      <c r="K15" s="7">
        <v>-4.0392739431125184</v>
      </c>
      <c r="M15" s="7">
        <v>0.93853379999999997</v>
      </c>
      <c r="N15" s="7">
        <v>0.56485859999999999</v>
      </c>
      <c r="O15" s="7">
        <v>1.5132190000000001</v>
      </c>
      <c r="P15" s="7">
        <f t="shared" si="0"/>
        <v>-1.5132190000000001</v>
      </c>
      <c r="Q15" s="7">
        <v>0.1311985</v>
      </c>
      <c r="R15" s="7">
        <v>0.95622839999999998</v>
      </c>
      <c r="S15" s="7">
        <v>-0.63308209999999998</v>
      </c>
    </row>
    <row r="16" spans="1:28" x14ac:dyDescent="0.15">
      <c r="A16" s="7" t="s">
        <v>23</v>
      </c>
      <c r="B16" s="7">
        <v>0</v>
      </c>
      <c r="C16" s="28">
        <v>0</v>
      </c>
      <c r="D16" s="7">
        <v>0.75929999999999997</v>
      </c>
      <c r="E16" s="7">
        <v>0.52480000000000004</v>
      </c>
      <c r="F16" s="7">
        <v>0.69116291320953516</v>
      </c>
      <c r="G16" s="7">
        <v>2.0731000000000002</v>
      </c>
      <c r="H16" s="7">
        <v>14.1241</v>
      </c>
      <c r="I16" s="7">
        <v>0.68500000000000005</v>
      </c>
      <c r="J16" s="7">
        <v>-1.9099449482395126</v>
      </c>
      <c r="K16" s="7">
        <v>-0.82748596161740773</v>
      </c>
      <c r="M16" s="7">
        <v>-3.5526179999999998</v>
      </c>
      <c r="N16" s="7">
        <v>-2.1061390000000002</v>
      </c>
      <c r="O16" s="7">
        <v>-0.2065265</v>
      </c>
      <c r="P16" s="7">
        <f t="shared" si="0"/>
        <v>0.2065265</v>
      </c>
      <c r="Q16" s="7">
        <v>-0.86450879999999997</v>
      </c>
      <c r="R16" s="7">
        <v>-0.33751569999999997</v>
      </c>
      <c r="S16" s="7">
        <v>-0.21884490000000001</v>
      </c>
    </row>
    <row r="17" spans="1:20" x14ac:dyDescent="0.15">
      <c r="A17" s="7" t="s">
        <v>24</v>
      </c>
      <c r="B17" s="7">
        <v>118.0149514084369</v>
      </c>
      <c r="C17" s="28">
        <v>101.35065443676851</v>
      </c>
      <c r="D17" s="7">
        <v>0.87960000000000005</v>
      </c>
      <c r="E17" s="7">
        <v>0.54390000000000005</v>
      </c>
      <c r="F17" s="7">
        <v>0.6183492496589359</v>
      </c>
      <c r="G17" s="7">
        <v>0.129</v>
      </c>
      <c r="H17" s="7">
        <v>2.8995000000000002</v>
      </c>
      <c r="I17" s="7">
        <v>0.85560000000000003</v>
      </c>
      <c r="J17" s="7">
        <v>-1.8145418229585233</v>
      </c>
      <c r="K17" s="7">
        <v>-0.28544584093332886</v>
      </c>
      <c r="M17" s="7">
        <v>-1.196307</v>
      </c>
      <c r="N17" s="7">
        <v>1.9657469999999999</v>
      </c>
      <c r="O17" s="7">
        <v>0.51143249999999996</v>
      </c>
      <c r="P17" s="7">
        <f t="shared" si="0"/>
        <v>-0.51143249999999996</v>
      </c>
      <c r="Q17" s="7">
        <v>0.25914340000000002</v>
      </c>
      <c r="R17" s="7">
        <v>-0.24020839999999999</v>
      </c>
      <c r="S17" s="7">
        <v>4.7924519999999998E-2</v>
      </c>
    </row>
    <row r="18" spans="1:20" x14ac:dyDescent="0.15">
      <c r="A18" s="7" t="s">
        <v>25</v>
      </c>
      <c r="B18" s="7">
        <v>254.2100488652477</v>
      </c>
      <c r="C18" s="28">
        <v>130.93373886377464</v>
      </c>
      <c r="D18" s="7">
        <v>1.0768</v>
      </c>
      <c r="E18" s="7">
        <v>0.43880000000000002</v>
      </c>
      <c r="F18" s="7">
        <v>0.40750371471025265</v>
      </c>
      <c r="G18" s="7">
        <v>0.1026</v>
      </c>
      <c r="H18" s="7">
        <v>3.8458000000000001</v>
      </c>
      <c r="I18" s="7">
        <v>1.05</v>
      </c>
      <c r="J18" s="7">
        <v>-1.9130649474954065</v>
      </c>
      <c r="K18" s="7">
        <v>-1.2010743218857731</v>
      </c>
      <c r="M18" s="7">
        <v>-0.44504890000000003</v>
      </c>
      <c r="N18" s="7">
        <v>1.2043919999999999</v>
      </c>
      <c r="O18" s="7">
        <v>1.088476</v>
      </c>
      <c r="P18" s="7">
        <f t="shared" si="0"/>
        <v>-1.088476</v>
      </c>
      <c r="Q18" s="7">
        <v>0.19578860000000001</v>
      </c>
      <c r="R18" s="7">
        <v>-0.42894009999999999</v>
      </c>
      <c r="S18" s="7">
        <v>-0.35286659999999997</v>
      </c>
    </row>
    <row r="19" spans="1:20" x14ac:dyDescent="0.15">
      <c r="A19" s="7" t="s">
        <v>26</v>
      </c>
      <c r="B19" s="7">
        <v>417.97212220980123</v>
      </c>
      <c r="C19" s="28">
        <v>182.29858569005313</v>
      </c>
      <c r="D19" s="7">
        <v>1.0666</v>
      </c>
      <c r="E19" s="7">
        <v>0.63349999999999995</v>
      </c>
      <c r="F19" s="7">
        <v>0.5939433714607163</v>
      </c>
      <c r="G19" s="7">
        <v>0.54190000000000005</v>
      </c>
      <c r="H19" s="7">
        <v>4.6974</v>
      </c>
      <c r="I19" s="7">
        <v>1.0207999999999999</v>
      </c>
      <c r="J19" s="7">
        <v>-1.1547082278313257</v>
      </c>
      <c r="K19" s="7">
        <v>-1.0066910201504971</v>
      </c>
      <c r="M19" s="7">
        <v>-0.54026209999999997</v>
      </c>
      <c r="N19" s="7">
        <v>1.0746389999999999</v>
      </c>
      <c r="O19" s="7">
        <v>-1.082419</v>
      </c>
      <c r="P19" s="7">
        <f t="shared" si="0"/>
        <v>1.082419</v>
      </c>
      <c r="Q19" s="7">
        <v>-0.19381380000000001</v>
      </c>
      <c r="R19" s="7">
        <v>5.9688999999999999E-2</v>
      </c>
      <c r="S19" s="7">
        <v>-0.12838849999999999</v>
      </c>
      <c r="T19" s="7" t="s">
        <v>273</v>
      </c>
    </row>
    <row r="20" spans="1:20" x14ac:dyDescent="0.15">
      <c r="A20" s="7" t="s">
        <v>27</v>
      </c>
      <c r="B20" s="7">
        <v>543.535198332714</v>
      </c>
      <c r="C20" s="28">
        <v>170.9363315325551</v>
      </c>
      <c r="D20" s="7">
        <v>1.266</v>
      </c>
      <c r="E20" s="7">
        <v>0.55079999999999996</v>
      </c>
      <c r="F20" s="7">
        <v>0.43507109004739331</v>
      </c>
      <c r="G20" s="7">
        <v>0.90410000000000001</v>
      </c>
      <c r="H20" s="7">
        <v>6.1901999999999999</v>
      </c>
      <c r="I20" s="7">
        <v>1.1917</v>
      </c>
      <c r="J20" s="7">
        <v>-1.4590846154689534</v>
      </c>
      <c r="K20" s="7">
        <v>-1.2333535076782003</v>
      </c>
      <c r="M20" s="7">
        <v>-0.57242179999999998</v>
      </c>
      <c r="N20" s="7">
        <v>0.108553</v>
      </c>
      <c r="O20" s="7">
        <v>-0.37230010000000002</v>
      </c>
      <c r="P20" s="7">
        <f t="shared" si="0"/>
        <v>0.37230010000000002</v>
      </c>
      <c r="Q20" s="7">
        <v>-8.0363729999999994E-2</v>
      </c>
      <c r="R20" s="7">
        <v>-0.53606830000000005</v>
      </c>
      <c r="S20" s="7">
        <v>-0.2503573</v>
      </c>
    </row>
    <row r="21" spans="1:20" x14ac:dyDescent="0.15">
      <c r="A21" s="7" t="s">
        <v>28</v>
      </c>
      <c r="B21" s="7">
        <v>651.35508408891496</v>
      </c>
      <c r="C21" s="28">
        <v>152.5683542910318</v>
      </c>
      <c r="D21" s="7">
        <v>1.4675</v>
      </c>
      <c r="E21" s="7">
        <v>0.72850000000000004</v>
      </c>
      <c r="F21" s="7">
        <v>0.49642248722316867</v>
      </c>
      <c r="G21" s="7">
        <v>0.58860000000000001</v>
      </c>
      <c r="H21" s="7">
        <v>3.2324999999999999</v>
      </c>
      <c r="I21" s="7">
        <v>1.3222</v>
      </c>
      <c r="J21" s="7">
        <v>-1.1621554621447183</v>
      </c>
      <c r="K21" s="7">
        <v>-1.2795410559836564</v>
      </c>
      <c r="M21" s="7">
        <v>0.16433590000000001</v>
      </c>
      <c r="N21" s="7">
        <v>1.062497</v>
      </c>
      <c r="O21" s="7">
        <v>-0.96073419999999998</v>
      </c>
      <c r="P21" s="7">
        <f t="shared" si="0"/>
        <v>0.96073419999999998</v>
      </c>
      <c r="Q21" s="7">
        <v>0.18799289999999999</v>
      </c>
      <c r="R21" s="7">
        <v>-0.25404969999999999</v>
      </c>
      <c r="S21" s="7">
        <v>9.2535889999999996E-2</v>
      </c>
    </row>
    <row r="22" spans="1:20" x14ac:dyDescent="0.15">
      <c r="A22" s="7" t="s">
        <v>33</v>
      </c>
      <c r="B22" s="7">
        <v>758.55104382488366</v>
      </c>
      <c r="C22" s="28">
        <v>160.50134676268124</v>
      </c>
      <c r="D22" s="7">
        <v>1.6476999999999999</v>
      </c>
      <c r="E22" s="7">
        <v>0.43919999999999998</v>
      </c>
      <c r="F22" s="7">
        <v>0.26655337743521273</v>
      </c>
      <c r="G22" s="7">
        <v>1.0073000000000001</v>
      </c>
      <c r="H22" s="7">
        <v>6.5727000000000002</v>
      </c>
      <c r="I22" s="7">
        <v>1.5438000000000001</v>
      </c>
      <c r="J22" s="7">
        <v>-1.6701651118446061</v>
      </c>
      <c r="K22" s="7">
        <v>-4.0370421334119957</v>
      </c>
      <c r="M22" s="7">
        <v>0.69237629999999994</v>
      </c>
      <c r="N22" s="7">
        <v>-1.2797719999999999</v>
      </c>
      <c r="O22" s="7">
        <v>0.60276189999999996</v>
      </c>
      <c r="P22" s="7">
        <f t="shared" si="0"/>
        <v>-0.60276189999999996</v>
      </c>
      <c r="Q22" s="7">
        <v>0.40263759999999998</v>
      </c>
      <c r="R22" s="7">
        <v>0.1137017</v>
      </c>
      <c r="S22" s="7">
        <v>-0.2333906</v>
      </c>
    </row>
    <row r="23" spans="1:20" x14ac:dyDescent="0.15">
      <c r="A23" s="7" t="s">
        <v>34</v>
      </c>
      <c r="B23" s="7">
        <v>878.27109386219263</v>
      </c>
      <c r="C23" s="28">
        <v>157.44246405469727</v>
      </c>
      <c r="D23" s="7">
        <v>1.8137000000000001</v>
      </c>
      <c r="E23" s="7">
        <v>0.47020000000000001</v>
      </c>
      <c r="F23" s="7">
        <v>0.25924904890555217</v>
      </c>
      <c r="G23" s="7">
        <v>1.1115999999999999</v>
      </c>
      <c r="H23" s="7">
        <v>6.0991</v>
      </c>
      <c r="I23" s="7">
        <v>1.6607000000000001</v>
      </c>
      <c r="J23" s="7">
        <v>-1.5626375215335135</v>
      </c>
      <c r="K23" s="7">
        <v>-4.0344966285694595</v>
      </c>
      <c r="M23" s="7">
        <v>0.93531719999999996</v>
      </c>
      <c r="N23" s="7">
        <v>-1.2885549999999999</v>
      </c>
      <c r="O23" s="7">
        <v>0.3076971</v>
      </c>
      <c r="P23" s="7">
        <f t="shared" si="0"/>
        <v>-0.3076971</v>
      </c>
      <c r="Q23" s="7">
        <v>0.49518060000000003</v>
      </c>
      <c r="R23" s="7">
        <v>6.242788E-3</v>
      </c>
      <c r="S23" s="7">
        <v>-0.1047772</v>
      </c>
    </row>
    <row r="24" spans="1:20" x14ac:dyDescent="0.15">
      <c r="A24" s="7" t="s">
        <v>35</v>
      </c>
      <c r="B24" s="7">
        <v>978.33884108037091</v>
      </c>
      <c r="C24" s="28">
        <v>172.36716317841928</v>
      </c>
      <c r="D24" s="7">
        <v>2.1951000000000001</v>
      </c>
      <c r="E24" s="7">
        <v>0.57150000000000001</v>
      </c>
      <c r="F24" s="7">
        <v>0.26035260352603523</v>
      </c>
      <c r="G24" s="7">
        <v>0.5363</v>
      </c>
      <c r="H24" s="7">
        <v>2.8405</v>
      </c>
      <c r="I24" s="7">
        <v>2.0207999999999999</v>
      </c>
      <c r="J24" s="7">
        <v>-1.5451302627230026</v>
      </c>
      <c r="K24" s="7">
        <v>-4.0340208721586635</v>
      </c>
      <c r="M24" s="7">
        <v>1.893718</v>
      </c>
      <c r="N24" s="7">
        <v>-0.25051889999999999</v>
      </c>
      <c r="O24" s="7">
        <v>0.59440360000000003</v>
      </c>
      <c r="P24" s="7">
        <f t="shared" si="0"/>
        <v>-0.59440360000000003</v>
      </c>
      <c r="Q24" s="7">
        <v>0.72283960000000003</v>
      </c>
      <c r="R24" s="7">
        <v>-4.8399150000000002E-2</v>
      </c>
      <c r="S24" s="7">
        <v>0.45792440000000001</v>
      </c>
    </row>
    <row r="25" spans="1:20" x14ac:dyDescent="0.15">
      <c r="A25" s="7" t="s">
        <v>36</v>
      </c>
      <c r="B25" s="7">
        <v>1042.1020736290545</v>
      </c>
      <c r="C25" s="28">
        <v>194.62710873938045</v>
      </c>
      <c r="D25" s="7">
        <v>1.9852000000000001</v>
      </c>
      <c r="E25" s="7">
        <v>0.54310000000000003</v>
      </c>
      <c r="F25" s="7">
        <v>0.27357445093693333</v>
      </c>
      <c r="G25" s="7">
        <v>1.2309000000000001</v>
      </c>
      <c r="H25" s="7">
        <v>4.7126000000000001</v>
      </c>
      <c r="I25" s="7">
        <v>1.8</v>
      </c>
      <c r="J25" s="7">
        <v>-1.5101071822692174</v>
      </c>
      <c r="K25" s="7">
        <v>-4.0330112902697968</v>
      </c>
      <c r="M25" s="7">
        <v>1.192428</v>
      </c>
      <c r="N25" s="7">
        <v>-1.120244</v>
      </c>
      <c r="O25" s="7">
        <v>0.1161218</v>
      </c>
      <c r="P25" s="7">
        <f t="shared" si="0"/>
        <v>-0.1161218</v>
      </c>
      <c r="Q25" s="7">
        <v>0.86150899999999997</v>
      </c>
      <c r="R25" s="7">
        <v>-0.1010041</v>
      </c>
      <c r="S25" s="7">
        <v>0.18757869999999999</v>
      </c>
    </row>
    <row r="26" spans="1:20" x14ac:dyDescent="0.15">
      <c r="A26" s="7" t="s">
        <v>37</v>
      </c>
      <c r="B26" s="7">
        <v>1050.8168764770137</v>
      </c>
      <c r="C26" s="28">
        <v>308.09825894109269</v>
      </c>
      <c r="D26" s="7">
        <v>2.4876</v>
      </c>
      <c r="E26" s="7">
        <v>0.59809999999999997</v>
      </c>
      <c r="F26" s="7">
        <v>0.24043254542530951</v>
      </c>
      <c r="G26" s="7">
        <v>-1.4404999999999999</v>
      </c>
      <c r="H26" s="7">
        <v>10.918100000000001</v>
      </c>
      <c r="I26" s="7">
        <v>2.4222000000000001</v>
      </c>
      <c r="J26" s="7">
        <v>-1.7157527997388753</v>
      </c>
      <c r="K26" s="7">
        <v>-4.0379486030167238</v>
      </c>
      <c r="M26" s="7">
        <v>2.1138690000000002</v>
      </c>
      <c r="N26" s="7">
        <v>-0.56875350000000002</v>
      </c>
      <c r="O26" s="7">
        <v>2.2076259999999999</v>
      </c>
      <c r="P26" s="7">
        <f t="shared" si="0"/>
        <v>-2.2076259999999999</v>
      </c>
      <c r="Q26" s="7">
        <v>-3.0062549999999999</v>
      </c>
      <c r="R26" s="7">
        <v>0.39046439999999999</v>
      </c>
      <c r="S26" s="7">
        <v>0.25241799999999998</v>
      </c>
      <c r="T26" s="7" t="s">
        <v>274</v>
      </c>
    </row>
    <row r="27" spans="1:20" x14ac:dyDescent="0.15">
      <c r="A27" s="7" t="s">
        <v>38</v>
      </c>
      <c r="B27" s="7">
        <v>980.73406573482134</v>
      </c>
      <c r="C27" s="28">
        <v>319.00511448343445</v>
      </c>
      <c r="D27" s="7">
        <v>2.3329</v>
      </c>
      <c r="E27" s="7">
        <v>0.45800000000000002</v>
      </c>
      <c r="F27" s="7">
        <v>0.1963221741180505</v>
      </c>
      <c r="G27" s="7">
        <v>0.62039999999999995</v>
      </c>
      <c r="H27" s="7">
        <v>3.9013</v>
      </c>
      <c r="I27" s="7">
        <v>2.2311999999999999</v>
      </c>
      <c r="J27" s="7">
        <v>-1.093642965218121</v>
      </c>
      <c r="K27" s="7">
        <v>-4.0125592408761319</v>
      </c>
      <c r="M27" s="7">
        <v>2.4932259999999999</v>
      </c>
      <c r="N27" s="7">
        <v>-0.57393439999999996</v>
      </c>
      <c r="O27" s="7">
        <v>-0.43078870000000002</v>
      </c>
      <c r="P27" s="7">
        <f t="shared" si="0"/>
        <v>0.43078870000000002</v>
      </c>
      <c r="Q27" s="7">
        <v>0.1836313</v>
      </c>
      <c r="R27" s="7">
        <v>-0.1835426</v>
      </c>
      <c r="S27" s="7">
        <v>0.33116370000000001</v>
      </c>
    </row>
    <row r="28" spans="1:20" x14ac:dyDescent="0.15">
      <c r="A28" s="7" t="s">
        <v>39</v>
      </c>
      <c r="B28" s="7">
        <v>875.24751082808075</v>
      </c>
      <c r="C28" s="28">
        <v>328.6580552038547</v>
      </c>
      <c r="D28" s="7">
        <v>2.0956000000000001</v>
      </c>
      <c r="E28" s="7">
        <v>0.59860000000000002</v>
      </c>
      <c r="F28" s="7">
        <v>0.28564611567092957</v>
      </c>
      <c r="G28" s="7">
        <v>0.36480000000000001</v>
      </c>
      <c r="H28" s="7">
        <v>3.2364999999999999</v>
      </c>
      <c r="I28" s="7">
        <v>2.0375000000000001</v>
      </c>
      <c r="J28" s="7">
        <v>-0.53075435630954804</v>
      </c>
      <c r="K28" s="7">
        <v>-3.9340873147035871</v>
      </c>
      <c r="M28" s="7">
        <v>2.7812290000000002</v>
      </c>
      <c r="N28" s="7">
        <v>9.2242160000000004E-2</v>
      </c>
      <c r="O28" s="7">
        <v>-1.694755</v>
      </c>
      <c r="P28" s="7">
        <f t="shared" si="0"/>
        <v>1.694755</v>
      </c>
      <c r="Q28" s="7">
        <v>-0.1555927</v>
      </c>
      <c r="R28" s="7">
        <v>0.4188308</v>
      </c>
      <c r="S28" s="7">
        <v>0.11519409999999999</v>
      </c>
    </row>
    <row r="29" spans="1:20" x14ac:dyDescent="0.15">
      <c r="A29" s="7" t="s">
        <v>40</v>
      </c>
      <c r="B29" s="7">
        <v>777.05751027405677</v>
      </c>
      <c r="C29" s="28">
        <v>356.84640717451367</v>
      </c>
      <c r="D29" s="7">
        <v>1.9201999999999999</v>
      </c>
      <c r="E29" s="7">
        <v>0.41110000000000002</v>
      </c>
      <c r="F29" s="7">
        <v>0.21409228205395273</v>
      </c>
      <c r="G29" s="7">
        <v>0.47649999999999998</v>
      </c>
      <c r="H29" s="7">
        <v>4.3753000000000002</v>
      </c>
      <c r="I29" s="7">
        <v>1.8678999999999999</v>
      </c>
      <c r="J29" s="7">
        <v>-1.6292471704636833</v>
      </c>
      <c r="K29" s="7">
        <v>-4.0361452369466519</v>
      </c>
      <c r="M29" s="7">
        <v>1.653713</v>
      </c>
      <c r="N29" s="7">
        <v>-0.54579089999999997</v>
      </c>
      <c r="O29" s="7">
        <v>0.85952729999999999</v>
      </c>
      <c r="P29" s="7">
        <f t="shared" si="0"/>
        <v>-0.85952729999999999</v>
      </c>
      <c r="Q29" s="7">
        <v>0.40442430000000001</v>
      </c>
      <c r="R29" s="7">
        <v>-5.6889809999999999E-2</v>
      </c>
      <c r="S29" s="7">
        <v>4.5076869999999998E-2</v>
      </c>
    </row>
    <row r="30" spans="1:20" x14ac:dyDescent="0.15">
      <c r="A30" s="7" t="s">
        <v>41</v>
      </c>
      <c r="B30" s="7">
        <v>660.69899446635145</v>
      </c>
      <c r="C30" s="28">
        <v>361.74878352902022</v>
      </c>
      <c r="D30" s="7">
        <v>1.9326000000000001</v>
      </c>
      <c r="E30" s="7">
        <v>0.37069999999999997</v>
      </c>
      <c r="F30" s="7">
        <v>0.19181413639656419</v>
      </c>
      <c r="G30" s="7">
        <v>0.6976</v>
      </c>
      <c r="H30" s="7">
        <v>3.8683999999999998</v>
      </c>
      <c r="I30" s="7">
        <v>1.8361000000000001</v>
      </c>
      <c r="J30" s="7">
        <v>-1.7830004633307432</v>
      </c>
      <c r="K30" s="7">
        <v>-4.0391263332628817</v>
      </c>
      <c r="M30" s="7">
        <v>1.496882</v>
      </c>
      <c r="N30" s="7">
        <v>-0.65916359999999996</v>
      </c>
      <c r="O30" s="7">
        <v>1.095081</v>
      </c>
      <c r="P30" s="7">
        <f t="shared" si="0"/>
        <v>-1.095081</v>
      </c>
      <c r="Q30" s="7">
        <v>0.82043069999999996</v>
      </c>
      <c r="R30" s="7">
        <v>-0.22806009999999999</v>
      </c>
      <c r="S30" s="7">
        <v>6.7559510000000003E-2</v>
      </c>
    </row>
    <row r="31" spans="1:20" x14ac:dyDescent="0.15">
      <c r="A31" s="7" t="s">
        <v>42</v>
      </c>
      <c r="B31" s="7">
        <v>534.11015609054664</v>
      </c>
      <c r="C31" s="28">
        <v>362.55497543966897</v>
      </c>
      <c r="D31" s="7">
        <v>1.7684</v>
      </c>
      <c r="E31" s="7">
        <v>0.38150000000000001</v>
      </c>
      <c r="F31" s="7">
        <v>0.21573173490160596</v>
      </c>
      <c r="G31" s="7">
        <v>1.6284000000000001</v>
      </c>
      <c r="H31" s="7">
        <v>9.8843999999999994</v>
      </c>
      <c r="I31" s="7">
        <v>1.6696</v>
      </c>
      <c r="J31" s="7">
        <v>-1.4388135915272797</v>
      </c>
      <c r="K31" s="7">
        <v>-4.0306954407025639</v>
      </c>
      <c r="M31" s="7">
        <v>0.49923139999999999</v>
      </c>
      <c r="N31" s="7">
        <v>-2.5472610000000002</v>
      </c>
      <c r="O31" s="7">
        <v>-0.17770320000000001</v>
      </c>
      <c r="P31" s="7">
        <f t="shared" si="0"/>
        <v>0.17770320000000001</v>
      </c>
      <c r="Q31" s="7">
        <v>-0.1130135</v>
      </c>
      <c r="R31" s="7">
        <v>-0.20506820000000001</v>
      </c>
      <c r="S31" s="7">
        <v>-0.3778958</v>
      </c>
    </row>
    <row r="32" spans="1:20" x14ac:dyDescent="0.15">
      <c r="A32" s="7" t="s">
        <v>43</v>
      </c>
      <c r="B32" s="7">
        <v>392.96409748084841</v>
      </c>
      <c r="C32" s="28">
        <v>380.20396972200109</v>
      </c>
      <c r="D32" s="7">
        <v>1.8117000000000001</v>
      </c>
      <c r="E32" s="7">
        <v>0.62419999999999998</v>
      </c>
      <c r="F32" s="7">
        <v>0.34453827896450845</v>
      </c>
      <c r="G32" s="7">
        <v>0.77110000000000001</v>
      </c>
      <c r="H32" s="7">
        <v>3.6947999999999999</v>
      </c>
      <c r="I32" s="7">
        <v>1.6537999999999999</v>
      </c>
      <c r="J32" s="7">
        <v>-1.099055486339062</v>
      </c>
      <c r="K32" s="7">
        <v>-4.0129606717488331</v>
      </c>
      <c r="M32" s="7">
        <v>1.5718369999999999</v>
      </c>
      <c r="N32" s="7">
        <v>-0.29839500000000002</v>
      </c>
      <c r="O32" s="7">
        <v>-0.66720760000000001</v>
      </c>
      <c r="P32" s="7">
        <f t="shared" si="0"/>
        <v>0.66720760000000001</v>
      </c>
      <c r="Q32" s="7">
        <v>0.5412247</v>
      </c>
      <c r="R32" s="7">
        <v>0.47056389999999998</v>
      </c>
      <c r="S32" s="7">
        <v>1.181461E-2</v>
      </c>
    </row>
    <row r="33" spans="1:20" x14ac:dyDescent="0.15">
      <c r="A33" s="7" t="s">
        <v>44</v>
      </c>
      <c r="B33" s="7">
        <v>230.46417352257987</v>
      </c>
      <c r="C33" s="28">
        <v>350.72180910535661</v>
      </c>
      <c r="D33" s="7">
        <v>2.0118999999999998</v>
      </c>
      <c r="E33" s="7">
        <v>0.4541</v>
      </c>
      <c r="F33" s="7">
        <v>0.22570704309359316</v>
      </c>
      <c r="G33" s="7">
        <v>-0.1043</v>
      </c>
      <c r="H33" s="7">
        <v>7.6384999999999996</v>
      </c>
      <c r="I33" s="7">
        <v>1.93</v>
      </c>
      <c r="J33" s="7">
        <v>-1.4994121016548152</v>
      </c>
      <c r="K33" s="7">
        <v>-4.032686906870059</v>
      </c>
      <c r="M33" s="7">
        <v>1.6649959999999999</v>
      </c>
      <c r="N33" s="7">
        <v>-0.74021289999999995</v>
      </c>
      <c r="O33" s="7">
        <v>0.89690579999999998</v>
      </c>
      <c r="P33" s="7">
        <f t="shared" si="0"/>
        <v>-0.89690579999999998</v>
      </c>
      <c r="Q33" s="7">
        <v>-1.01129</v>
      </c>
      <c r="R33" s="7">
        <v>0.2416064</v>
      </c>
      <c r="S33" s="7">
        <v>-0.1340549</v>
      </c>
    </row>
    <row r="34" spans="1:20" x14ac:dyDescent="0.15">
      <c r="A34" s="7" t="s">
        <v>45</v>
      </c>
      <c r="B34" s="7">
        <v>56.72575456535364</v>
      </c>
      <c r="C34" s="28">
        <v>333.54660807440945</v>
      </c>
      <c r="D34" s="7">
        <v>0.94969999999999999</v>
      </c>
      <c r="E34" s="7">
        <v>0.7258</v>
      </c>
      <c r="F34" s="7">
        <v>0.76424133937032745</v>
      </c>
      <c r="G34" s="7">
        <v>0.85429999999999995</v>
      </c>
      <c r="H34" s="7">
        <v>4.4852999999999996</v>
      </c>
      <c r="I34" s="7">
        <v>0.78890000000000005</v>
      </c>
      <c r="J34" s="7">
        <v>-2.4738922182706111</v>
      </c>
      <c r="K34" s="7">
        <v>-0.25305806274551468</v>
      </c>
      <c r="M34" s="7">
        <v>-2.6976140000000002</v>
      </c>
      <c r="N34" s="7">
        <v>1.0583750000000001</v>
      </c>
      <c r="O34" s="7">
        <v>1.5236559999999999</v>
      </c>
      <c r="P34" s="7">
        <f t="shared" si="0"/>
        <v>-1.5236559999999999</v>
      </c>
      <c r="Q34" s="7">
        <v>0.78912499999999997</v>
      </c>
      <c r="R34" s="7">
        <v>-0.38268750000000001</v>
      </c>
      <c r="S34" s="7">
        <v>0.67390749999999999</v>
      </c>
    </row>
    <row r="35" spans="1:20" x14ac:dyDescent="0.15">
      <c r="A35" s="7" t="s">
        <v>46</v>
      </c>
      <c r="B35" s="7">
        <v>94.242654089877931</v>
      </c>
      <c r="C35" s="28">
        <v>511.24588407863939</v>
      </c>
      <c r="D35" s="7">
        <v>2.5061</v>
      </c>
      <c r="E35" s="7">
        <v>0.53110000000000002</v>
      </c>
      <c r="F35" s="7">
        <v>0.2119229081042257</v>
      </c>
      <c r="G35" s="7">
        <v>-3.8199999999999998E-2</v>
      </c>
      <c r="H35" s="7">
        <v>3.4257</v>
      </c>
      <c r="I35" s="7">
        <v>2.4167000000000001</v>
      </c>
      <c r="J35" s="7">
        <v>-0.51300457081817885</v>
      </c>
      <c r="K35" s="7">
        <v>-3.9299838379334413</v>
      </c>
      <c r="M35" s="7">
        <v>3.4946419999999998</v>
      </c>
      <c r="N35" s="7">
        <v>0.16374250000000001</v>
      </c>
      <c r="O35" s="7">
        <v>-1.415861</v>
      </c>
      <c r="P35" s="7">
        <f t="shared" si="0"/>
        <v>1.415861</v>
      </c>
      <c r="Q35" s="7">
        <v>-0.66013440000000001</v>
      </c>
      <c r="R35" s="7">
        <v>0.1352324</v>
      </c>
      <c r="S35" s="7">
        <v>0.3026915</v>
      </c>
    </row>
    <row r="36" spans="1:20" x14ac:dyDescent="0.15">
      <c r="A36" s="7" t="s">
        <v>47</v>
      </c>
      <c r="B36" s="7">
        <v>239.44745845339153</v>
      </c>
      <c r="C36" s="28">
        <v>529.42531301843076</v>
      </c>
      <c r="D36" s="7">
        <v>1.95</v>
      </c>
      <c r="E36" s="7">
        <v>0.52039999999999997</v>
      </c>
      <c r="F36" s="7">
        <v>0.26687179487179485</v>
      </c>
      <c r="G36" s="7">
        <v>1.069</v>
      </c>
      <c r="H36" s="7">
        <v>4.0609000000000002</v>
      </c>
      <c r="I36" s="7">
        <v>1.7833000000000001</v>
      </c>
      <c r="J36" s="7">
        <v>-1.1738981279650154</v>
      </c>
      <c r="K36" s="7">
        <v>-4.0180597339852939</v>
      </c>
      <c r="M36" s="7">
        <v>1.624825</v>
      </c>
      <c r="N36" s="7">
        <v>-0.76184339999999995</v>
      </c>
      <c r="O36" s="7">
        <v>-0.59110750000000001</v>
      </c>
      <c r="P36" s="7">
        <f t="shared" si="0"/>
        <v>0.59110750000000001</v>
      </c>
      <c r="Q36" s="7">
        <v>0.70662340000000001</v>
      </c>
      <c r="R36" s="7">
        <v>8.9458930000000006E-2</v>
      </c>
      <c r="S36" s="7">
        <v>3.2652819999999999E-2</v>
      </c>
    </row>
    <row r="37" spans="1:20" x14ac:dyDescent="0.15">
      <c r="A37" s="7" t="s">
        <v>48</v>
      </c>
      <c r="B37" s="7">
        <v>422.14825158165246</v>
      </c>
      <c r="C37" s="28">
        <v>454.33848023939294</v>
      </c>
      <c r="D37" s="7">
        <v>1.7453000000000001</v>
      </c>
      <c r="E37" s="7">
        <v>0.50029999999999997</v>
      </c>
      <c r="F37" s="7">
        <v>0.28665558929696899</v>
      </c>
      <c r="G37" s="7">
        <v>1.1882999999999999</v>
      </c>
      <c r="H37" s="7">
        <v>7.1494999999999997</v>
      </c>
      <c r="I37" s="7">
        <v>1.6143000000000001</v>
      </c>
      <c r="J37" s="7">
        <v>-1.0010088552383067</v>
      </c>
      <c r="K37" s="7">
        <v>-4.0049248027690831</v>
      </c>
      <c r="M37" s="7">
        <v>1.1704540000000001</v>
      </c>
      <c r="N37" s="7">
        <v>-1.3980170000000001</v>
      </c>
      <c r="O37" s="7">
        <v>-1.0522290000000001</v>
      </c>
      <c r="P37" s="7">
        <f t="shared" si="0"/>
        <v>1.0522290000000001</v>
      </c>
      <c r="Q37" s="7">
        <v>-3.2442749999999999E-2</v>
      </c>
      <c r="R37" s="7">
        <v>0.28960849999999999</v>
      </c>
      <c r="S37" s="7">
        <v>-0.3498366</v>
      </c>
    </row>
    <row r="38" spans="1:20" x14ac:dyDescent="0.15">
      <c r="A38" s="7" t="s">
        <v>49</v>
      </c>
      <c r="B38" s="7">
        <v>490.99209514756376</v>
      </c>
      <c r="C38" s="28">
        <v>278.9611867926015</v>
      </c>
      <c r="D38" s="7">
        <v>1.7459</v>
      </c>
      <c r="E38" s="7">
        <v>0.6825</v>
      </c>
      <c r="F38" s="7">
        <v>0.39091586001489204</v>
      </c>
      <c r="G38" s="7">
        <v>-0.66139999999999999</v>
      </c>
      <c r="H38" s="7">
        <v>4.8101000000000003</v>
      </c>
      <c r="I38" s="7">
        <v>1.7050000000000001</v>
      </c>
      <c r="J38" s="7">
        <v>-1.4918507727250274</v>
      </c>
      <c r="K38" s="7">
        <v>-4.0324528528031811</v>
      </c>
      <c r="M38" s="7">
        <v>1.653162</v>
      </c>
      <c r="N38" s="7">
        <v>0.5728685</v>
      </c>
      <c r="O38" s="7">
        <v>0.9897068</v>
      </c>
      <c r="P38" s="7">
        <f t="shared" si="0"/>
        <v>-0.9897068</v>
      </c>
      <c r="Q38" s="7">
        <v>-0.71710070000000004</v>
      </c>
      <c r="R38" s="7">
        <v>0.95040279999999999</v>
      </c>
      <c r="S38" s="7">
        <v>0.1087668</v>
      </c>
    </row>
    <row r="39" spans="1:20" x14ac:dyDescent="0.15">
      <c r="A39" s="7" t="s">
        <v>50</v>
      </c>
      <c r="B39" s="7">
        <v>293.40515347278171</v>
      </c>
      <c r="C39" s="28">
        <v>272.31694392478136</v>
      </c>
      <c r="D39" s="7">
        <v>1.6079000000000001</v>
      </c>
      <c r="E39" s="7">
        <v>0.61970000000000003</v>
      </c>
      <c r="F39" s="7">
        <v>0.38540954039430314</v>
      </c>
      <c r="G39" s="7">
        <v>-2.9100000000000001E-2</v>
      </c>
      <c r="H39" s="7">
        <v>4.4817</v>
      </c>
      <c r="I39" s="7">
        <v>1.6308</v>
      </c>
      <c r="J39" s="7">
        <v>-1.6710994979902083</v>
      </c>
      <c r="K39" s="7">
        <v>-1.3502213331302562</v>
      </c>
      <c r="M39" s="7">
        <v>0.3937039</v>
      </c>
      <c r="N39" s="7">
        <v>0.94435599999999997</v>
      </c>
      <c r="O39" s="7">
        <v>0.70171130000000004</v>
      </c>
      <c r="P39" s="7">
        <f t="shared" si="0"/>
        <v>-0.70171130000000004</v>
      </c>
      <c r="Q39" s="7">
        <v>-0.40825840000000002</v>
      </c>
      <c r="R39" s="7">
        <v>-0.63832639999999996</v>
      </c>
      <c r="S39" s="7">
        <v>0.21564030000000001</v>
      </c>
    </row>
    <row r="40" spans="1:20" x14ac:dyDescent="0.15">
      <c r="A40" s="7" t="s">
        <v>51</v>
      </c>
      <c r="B40" s="7">
        <v>68.151303964262354</v>
      </c>
      <c r="C40" s="28">
        <v>204.18399588516232</v>
      </c>
      <c r="D40" s="7">
        <v>1.8552</v>
      </c>
      <c r="E40" s="7">
        <v>0.56820000000000004</v>
      </c>
      <c r="F40" s="7">
        <v>0.30627425614489007</v>
      </c>
      <c r="G40" s="7">
        <v>-0.44540000000000002</v>
      </c>
      <c r="H40" s="7">
        <v>8.4484999999999992</v>
      </c>
      <c r="I40" s="7">
        <v>1.85</v>
      </c>
      <c r="J40" s="7">
        <v>-1.1732732635819267</v>
      </c>
      <c r="K40" s="7">
        <v>-1.701952277828235</v>
      </c>
      <c r="M40" s="7">
        <v>1.084765</v>
      </c>
      <c r="N40" s="7">
        <v>0.27783869999999999</v>
      </c>
      <c r="O40" s="7">
        <v>-4.5709230000000003E-2</v>
      </c>
      <c r="P40" s="7">
        <f t="shared" si="0"/>
        <v>4.5709230000000003E-2</v>
      </c>
      <c r="Q40" s="7">
        <v>-2.0615260000000002</v>
      </c>
      <c r="R40" s="7">
        <v>-0.41487170000000001</v>
      </c>
      <c r="S40" s="7">
        <v>-0.21364859999999999</v>
      </c>
    </row>
    <row r="41" spans="1:20" x14ac:dyDescent="0.15">
      <c r="A41" s="7" t="s">
        <v>52</v>
      </c>
      <c r="B41" s="7">
        <v>602.96395749133649</v>
      </c>
      <c r="C41" s="28">
        <v>261.65964947260557</v>
      </c>
      <c r="D41" s="7">
        <v>2.0840000000000001</v>
      </c>
      <c r="E41" s="7">
        <v>0.499</v>
      </c>
      <c r="F41" s="7">
        <v>0.2394433781190019</v>
      </c>
      <c r="G41" s="7">
        <v>0.5444</v>
      </c>
      <c r="H41" s="7">
        <v>3.8915000000000002</v>
      </c>
      <c r="I41" s="7">
        <v>1.9429000000000001</v>
      </c>
      <c r="J41" s="7">
        <v>-0.93529494808827007</v>
      </c>
      <c r="K41" s="7">
        <v>-3.9985359717221929</v>
      </c>
      <c r="M41" s="7">
        <v>2.2986789999999999</v>
      </c>
      <c r="N41" s="7">
        <v>-0.32048510000000002</v>
      </c>
      <c r="O41" s="7">
        <v>-0.79605320000000002</v>
      </c>
      <c r="P41" s="7">
        <f t="shared" si="0"/>
        <v>0.79605320000000002</v>
      </c>
      <c r="Q41" s="7">
        <v>0.13144510000000001</v>
      </c>
      <c r="R41" s="7">
        <v>0.18433430000000001</v>
      </c>
      <c r="S41" s="7">
        <v>-1.154908E-2</v>
      </c>
    </row>
    <row r="42" spans="1:20" x14ac:dyDescent="0.15">
      <c r="A42" s="7" t="s">
        <v>53</v>
      </c>
      <c r="B42" s="7">
        <v>721.05683331263162</v>
      </c>
      <c r="C42" s="28">
        <v>253.77147476425637</v>
      </c>
      <c r="D42" s="7">
        <v>2.1993999999999998</v>
      </c>
      <c r="E42" s="7">
        <v>0.46150000000000002</v>
      </c>
      <c r="F42" s="7">
        <v>0.20982995362371559</v>
      </c>
      <c r="G42" s="7">
        <v>0.374</v>
      </c>
      <c r="H42" s="7">
        <v>3.8927999999999998</v>
      </c>
      <c r="I42" s="7">
        <v>2.1375000000000002</v>
      </c>
      <c r="J42" s="7">
        <v>-1.6171168315669084</v>
      </c>
      <c r="K42" s="7">
        <v>-4.0358630891487213</v>
      </c>
      <c r="M42" s="7">
        <v>2.0179200000000002</v>
      </c>
      <c r="N42" s="7">
        <v>-0.44938210000000001</v>
      </c>
      <c r="O42" s="7">
        <v>0.91583230000000004</v>
      </c>
      <c r="P42" s="7">
        <f t="shared" si="0"/>
        <v>-0.91583230000000004</v>
      </c>
      <c r="Q42" s="7">
        <v>0.32912160000000001</v>
      </c>
      <c r="R42" s="7">
        <v>-0.1951407</v>
      </c>
      <c r="S42" s="7">
        <v>0.41316009999999997</v>
      </c>
    </row>
    <row r="43" spans="1:20" x14ac:dyDescent="0.15">
      <c r="A43" s="7" t="s">
        <v>54</v>
      </c>
      <c r="B43" s="7">
        <v>721.81688306793069</v>
      </c>
      <c r="C43" s="28">
        <v>321.09705132950364</v>
      </c>
      <c r="D43" s="7">
        <v>1.9105000000000001</v>
      </c>
      <c r="E43" s="7">
        <v>0.40610000000000002</v>
      </c>
      <c r="F43" s="7">
        <v>0.21256215650353311</v>
      </c>
      <c r="G43" s="7">
        <v>1.3521000000000001</v>
      </c>
      <c r="H43" s="7">
        <v>6.2351000000000001</v>
      </c>
      <c r="I43" s="7">
        <v>1.7892999999999999</v>
      </c>
      <c r="J43" s="7">
        <v>-1.7952014739079345</v>
      </c>
      <c r="K43" s="7">
        <v>-4.0393214730457645</v>
      </c>
      <c r="M43" s="7">
        <v>0.83729500000000001</v>
      </c>
      <c r="N43" s="7">
        <v>-1.671362</v>
      </c>
      <c r="O43" s="7">
        <v>0.78895490000000001</v>
      </c>
      <c r="P43" s="7">
        <f t="shared" si="0"/>
        <v>-0.78895490000000001</v>
      </c>
      <c r="Q43" s="7">
        <v>0.76278250000000003</v>
      </c>
      <c r="R43" s="7">
        <v>-0.37210490000000002</v>
      </c>
      <c r="S43" s="7">
        <v>4.7400499999999998E-2</v>
      </c>
      <c r="T43" s="7" t="s">
        <v>275</v>
      </c>
    </row>
    <row r="44" spans="1:20" x14ac:dyDescent="0.15">
      <c r="A44" s="7" t="s">
        <v>55</v>
      </c>
      <c r="B44" s="7">
        <v>822.09035121108684</v>
      </c>
      <c r="C44" s="28">
        <v>245.91271892181101</v>
      </c>
      <c r="D44" s="7">
        <v>2.0722</v>
      </c>
      <c r="E44" s="7">
        <v>0.36809999999999998</v>
      </c>
      <c r="F44" s="7">
        <v>0.17763729369751954</v>
      </c>
      <c r="G44" s="7">
        <v>0.53590000000000004</v>
      </c>
      <c r="H44" s="7">
        <v>3.8559999999999999</v>
      </c>
      <c r="I44" s="7">
        <v>1.9833000000000001</v>
      </c>
      <c r="J44" s="7">
        <v>-1.4847114405658854</v>
      </c>
      <c r="K44" s="7">
        <v>-4.0322281821163788</v>
      </c>
      <c r="M44" s="7">
        <v>1.9938670000000001</v>
      </c>
      <c r="N44" s="7">
        <v>-0.51770749999999999</v>
      </c>
      <c r="O44" s="7">
        <v>0.51011859999999998</v>
      </c>
      <c r="P44" s="7">
        <f t="shared" si="0"/>
        <v>-0.51011859999999998</v>
      </c>
      <c r="Q44" s="7">
        <v>0.46535789999999999</v>
      </c>
      <c r="R44" s="7">
        <v>-0.1758334</v>
      </c>
      <c r="S44" s="7">
        <v>7.9943120000000006E-2</v>
      </c>
    </row>
    <row r="45" spans="1:20" x14ac:dyDescent="0.15">
      <c r="A45" s="7" t="s">
        <v>56</v>
      </c>
      <c r="B45" s="7">
        <v>923.12430850479575</v>
      </c>
      <c r="C45" s="28">
        <v>238.05505975848263</v>
      </c>
      <c r="D45" s="7">
        <v>2.1816</v>
      </c>
      <c r="E45" s="7">
        <v>0.49370000000000003</v>
      </c>
      <c r="F45" s="7">
        <v>0.22630179684635132</v>
      </c>
      <c r="G45" s="7">
        <v>1.0875999999999999</v>
      </c>
      <c r="H45" s="7">
        <v>4.3422999999999998</v>
      </c>
      <c r="I45" s="7">
        <v>2.0192000000000001</v>
      </c>
      <c r="J45" s="7">
        <v>-1.4089664045193284</v>
      </c>
      <c r="K45" s="7">
        <v>-4.029611487049201</v>
      </c>
      <c r="M45" s="7">
        <v>1.6858390000000001</v>
      </c>
      <c r="N45" s="7">
        <v>-1.0251269999999999</v>
      </c>
      <c r="O45" s="7">
        <v>1.2938379999999999E-2</v>
      </c>
      <c r="P45" s="7">
        <f t="shared" si="0"/>
        <v>-1.2938379999999999E-2</v>
      </c>
      <c r="Q45" s="7">
        <v>0.7129896</v>
      </c>
      <c r="R45" s="7">
        <v>-0.25497009999999998</v>
      </c>
      <c r="S45" s="7">
        <v>0.32008009999999998</v>
      </c>
    </row>
    <row r="46" spans="1:20" s="27" customFormat="1" x14ac:dyDescent="0.15">
      <c r="A46" s="27" t="s">
        <v>57</v>
      </c>
      <c r="B46" s="27">
        <v>996.50089733477819</v>
      </c>
      <c r="C46" s="41">
        <v>243.1839445937145</v>
      </c>
      <c r="D46" s="27">
        <v>2.2231999999999998</v>
      </c>
      <c r="E46" s="27">
        <v>0.61160000000000003</v>
      </c>
      <c r="F46" s="27">
        <v>0.275098956459158</v>
      </c>
      <c r="G46" s="27">
        <v>0.25140000000000001</v>
      </c>
      <c r="H46" s="27">
        <v>3.1392000000000002</v>
      </c>
      <c r="I46" s="27">
        <v>2.1231</v>
      </c>
      <c r="J46" s="27">
        <v>-0.51245563029671715</v>
      </c>
      <c r="K46" s="27">
        <v>-1.6854558922379126</v>
      </c>
      <c r="M46" s="27">
        <v>2.301847</v>
      </c>
      <c r="N46" s="27">
        <v>0.86260559999999997</v>
      </c>
      <c r="O46" s="27">
        <v>-1.957298</v>
      </c>
      <c r="P46" s="27">
        <f t="shared" si="0"/>
        <v>1.957298</v>
      </c>
      <c r="Q46" s="27">
        <v>-0.61215790000000003</v>
      </c>
      <c r="R46" s="27">
        <v>-0.72792539999999994</v>
      </c>
      <c r="S46" s="27">
        <v>0.19104599999999999</v>
      </c>
    </row>
    <row r="47" spans="1:20" x14ac:dyDescent="0.15">
      <c r="A47" s="7" t="s">
        <v>58</v>
      </c>
      <c r="B47" s="7">
        <v>994.32074182541419</v>
      </c>
      <c r="C47" s="28">
        <v>80.920737310519485</v>
      </c>
      <c r="D47" s="7">
        <v>1.5065</v>
      </c>
      <c r="E47" s="7">
        <v>0.68620000000000003</v>
      </c>
      <c r="F47" s="7">
        <v>0.45549286425489549</v>
      </c>
      <c r="G47" s="7">
        <v>0.65849999999999997</v>
      </c>
      <c r="H47" s="7">
        <v>5.3483000000000001</v>
      </c>
      <c r="I47" s="7">
        <v>1.3969</v>
      </c>
      <c r="J47" s="7">
        <v>-1.2030797762157051</v>
      </c>
      <c r="K47" s="7">
        <v>-1.5837068695649765</v>
      </c>
      <c r="M47" s="7">
        <v>0.1159285</v>
      </c>
      <c r="N47" s="7">
        <v>0.3771755</v>
      </c>
      <c r="O47" s="7">
        <v>-0.80309560000000002</v>
      </c>
      <c r="P47" s="7">
        <f t="shared" si="0"/>
        <v>0.80309560000000002</v>
      </c>
      <c r="Q47" s="7">
        <v>-0.24558930000000001</v>
      </c>
      <c r="R47" s="7">
        <v>-0.27274540000000003</v>
      </c>
      <c r="S47" s="7">
        <v>-8.6845840000000004E-3</v>
      </c>
    </row>
    <row r="48" spans="1:20" x14ac:dyDescent="0.15">
      <c r="A48" s="7" t="s">
        <v>59</v>
      </c>
      <c r="B48" s="7">
        <v>809.03599978076204</v>
      </c>
      <c r="C48" s="28">
        <v>78.897797210485123</v>
      </c>
      <c r="D48" s="7">
        <v>1.5389999999999999</v>
      </c>
      <c r="E48" s="7">
        <v>0.53139999999999998</v>
      </c>
      <c r="F48" s="7">
        <v>0.34528914879792072</v>
      </c>
      <c r="G48" s="7">
        <v>-3.3E-3</v>
      </c>
      <c r="H48" s="7">
        <v>3.4948999999999999</v>
      </c>
      <c r="I48" s="7">
        <v>1.5091000000000001</v>
      </c>
      <c r="J48" s="7">
        <v>-1.4858447918426865</v>
      </c>
      <c r="K48" s="7">
        <v>-1.5331787228281795</v>
      </c>
      <c r="M48" s="7">
        <v>0.69108840000000005</v>
      </c>
      <c r="N48" s="7">
        <v>1.123319</v>
      </c>
      <c r="O48" s="7">
        <v>0.30721789999999999</v>
      </c>
      <c r="P48" s="7">
        <f t="shared" si="0"/>
        <v>-0.30721789999999999</v>
      </c>
      <c r="Q48" s="7">
        <v>-0.1443847</v>
      </c>
      <c r="R48" s="7">
        <v>-0.51679140000000001</v>
      </c>
      <c r="S48" s="7">
        <v>-8.2985199999999995E-2</v>
      </c>
    </row>
    <row r="49" spans="1:20" x14ac:dyDescent="0.15">
      <c r="A49" s="7" t="s">
        <v>60</v>
      </c>
      <c r="B49" s="7">
        <v>696.59484402049407</v>
      </c>
      <c r="C49" s="28">
        <v>73.537472446720074</v>
      </c>
      <c r="D49" s="7">
        <v>1.2470000000000001</v>
      </c>
      <c r="E49" s="7">
        <v>0.69399999999999995</v>
      </c>
      <c r="F49" s="7">
        <v>0.55653568564554923</v>
      </c>
      <c r="G49" s="7">
        <v>1.0906</v>
      </c>
      <c r="H49" s="7">
        <v>5.9246999999999996</v>
      </c>
      <c r="I49" s="7">
        <v>1.1182000000000001</v>
      </c>
      <c r="J49" s="7">
        <v>-1.3147097291177654</v>
      </c>
      <c r="K49" s="7">
        <v>-1.1503568623391331</v>
      </c>
      <c r="M49" s="7">
        <v>-0.85741120000000004</v>
      </c>
      <c r="N49" s="7">
        <v>0.21221570000000001</v>
      </c>
      <c r="O49" s="7">
        <v>-0.94716259999999997</v>
      </c>
      <c r="P49" s="7">
        <f t="shared" si="0"/>
        <v>0.94716259999999997</v>
      </c>
      <c r="Q49" s="7">
        <v>2.6054799999999999E-2</v>
      </c>
      <c r="R49" s="7">
        <v>-0.25993280000000002</v>
      </c>
      <c r="S49" s="7">
        <v>3.0169929999999999E-3</v>
      </c>
    </row>
    <row r="50" spans="1:20" x14ac:dyDescent="0.15">
      <c r="A50" s="7" t="s">
        <v>61</v>
      </c>
      <c r="B50" s="7">
        <v>588.04855293477999</v>
      </c>
      <c r="C50" s="28">
        <v>78.488843584858046</v>
      </c>
      <c r="D50" s="7">
        <v>1.4743999999999999</v>
      </c>
      <c r="E50" s="7">
        <v>0.57489999999999997</v>
      </c>
      <c r="F50" s="7">
        <v>0.38992132392837764</v>
      </c>
      <c r="G50" s="7">
        <v>0.15679999999999999</v>
      </c>
      <c r="H50" s="7">
        <v>4.5357000000000003</v>
      </c>
      <c r="I50" s="7">
        <v>1.3967000000000001</v>
      </c>
      <c r="J50" s="7">
        <v>-1.2567778658818725</v>
      </c>
      <c r="K50" s="7">
        <v>-2.0185387000773467</v>
      </c>
      <c r="M50" s="7">
        <v>0.66142210000000001</v>
      </c>
      <c r="N50" s="7">
        <v>0.74566860000000001</v>
      </c>
      <c r="O50" s="7">
        <v>-0.28132990000000002</v>
      </c>
      <c r="P50" s="7">
        <f t="shared" si="0"/>
        <v>0.28132990000000002</v>
      </c>
      <c r="Q50" s="7">
        <v>-0.3126468</v>
      </c>
      <c r="R50" s="7">
        <v>-6.5916879999999997E-2</v>
      </c>
      <c r="S50" s="7">
        <v>-0.2372802</v>
      </c>
    </row>
    <row r="51" spans="1:20" x14ac:dyDescent="0.15">
      <c r="A51" s="7" t="s">
        <v>62</v>
      </c>
      <c r="B51" s="7">
        <v>471.51592306026066</v>
      </c>
      <c r="C51" s="28">
        <v>105.40021840002942</v>
      </c>
      <c r="D51" s="7">
        <v>1.2642</v>
      </c>
      <c r="E51" s="7">
        <v>0.60629999999999995</v>
      </c>
      <c r="F51" s="7">
        <v>0.47959183673469385</v>
      </c>
      <c r="G51" s="7">
        <v>1.0461</v>
      </c>
      <c r="H51" s="7">
        <v>6.5427</v>
      </c>
      <c r="I51" s="7">
        <v>1.1833</v>
      </c>
      <c r="J51" s="7">
        <v>-1.1809123463632532</v>
      </c>
      <c r="K51" s="7">
        <v>-2.0219891124445857</v>
      </c>
      <c r="M51" s="7">
        <v>-0.2922168</v>
      </c>
      <c r="N51" s="7">
        <v>-0.2296947</v>
      </c>
      <c r="O51" s="7">
        <v>-1.0300229999999999</v>
      </c>
      <c r="P51" s="7">
        <f t="shared" si="0"/>
        <v>1.0300229999999999</v>
      </c>
      <c r="Q51" s="7">
        <v>-9.8094200000000006E-2</v>
      </c>
      <c r="R51" s="7">
        <v>1.450633E-2</v>
      </c>
      <c r="S51" s="7">
        <v>-0.25680269999999999</v>
      </c>
    </row>
    <row r="52" spans="1:20" x14ac:dyDescent="0.15">
      <c r="A52" s="7" t="s">
        <v>63</v>
      </c>
      <c r="B52" s="7">
        <v>338.80620968539887</v>
      </c>
      <c r="C52" s="28">
        <v>96.798715695672286</v>
      </c>
      <c r="D52" s="7">
        <v>0.79379999999999995</v>
      </c>
      <c r="E52" s="7">
        <v>0.55859999999999999</v>
      </c>
      <c r="F52" s="7">
        <v>0.70370370370370372</v>
      </c>
      <c r="G52" s="7">
        <v>1.6907000000000001</v>
      </c>
      <c r="H52" s="7">
        <v>11.0184</v>
      </c>
      <c r="I52" s="7">
        <v>0.75949999999999995</v>
      </c>
      <c r="J52" s="7">
        <v>-2.1013173502910178</v>
      </c>
      <c r="K52" s="7">
        <v>-1.2656268145137655</v>
      </c>
      <c r="M52" s="7">
        <v>-3.043844</v>
      </c>
      <c r="N52" s="7">
        <v>-1.320759</v>
      </c>
      <c r="O52" s="7">
        <v>0.46190179999999997</v>
      </c>
      <c r="P52" s="7">
        <f t="shared" si="0"/>
        <v>-0.46190179999999997</v>
      </c>
      <c r="Q52" s="7">
        <v>-0.2274738</v>
      </c>
      <c r="R52" s="7">
        <v>-0.1025485</v>
      </c>
      <c r="S52" s="7">
        <v>8.2376749999999999E-2</v>
      </c>
    </row>
    <row r="53" spans="1:20" x14ac:dyDescent="0.15">
      <c r="A53" s="7" t="s">
        <v>64</v>
      </c>
      <c r="B53" s="7">
        <v>385.69950321651407</v>
      </c>
      <c r="C53" s="28">
        <v>293.56923849339819</v>
      </c>
      <c r="D53" s="7">
        <v>1.5526</v>
      </c>
      <c r="E53" s="7">
        <v>0.57289999999999996</v>
      </c>
      <c r="F53" s="7">
        <v>0.36899394563957233</v>
      </c>
      <c r="G53" s="7">
        <v>0.96440000000000003</v>
      </c>
      <c r="H53" s="7">
        <v>5.3376000000000001</v>
      </c>
      <c r="I53" s="7">
        <v>1.4188000000000001</v>
      </c>
      <c r="J53" s="7">
        <v>-1.6463745757237793</v>
      </c>
      <c r="K53" s="7">
        <v>-4.0365307425976953</v>
      </c>
      <c r="M53" s="7">
        <v>0.52347259999999995</v>
      </c>
      <c r="N53" s="7">
        <v>-0.82601590000000003</v>
      </c>
      <c r="O53" s="7">
        <v>0.4724063</v>
      </c>
      <c r="P53" s="7">
        <f t="shared" si="0"/>
        <v>-0.4724063</v>
      </c>
      <c r="Q53" s="7">
        <v>0.67649170000000003</v>
      </c>
      <c r="R53" s="7">
        <v>0.4448647</v>
      </c>
      <c r="S53" s="7">
        <v>-4.3727929999999998E-2</v>
      </c>
    </row>
    <row r="54" spans="1:20" x14ac:dyDescent="0.15">
      <c r="A54" s="7" t="s">
        <v>65</v>
      </c>
      <c r="B54" s="7">
        <v>157.22889432925834</v>
      </c>
      <c r="C54" s="28">
        <v>269.68657751309564</v>
      </c>
      <c r="D54" s="7">
        <v>0.91779999999999995</v>
      </c>
      <c r="E54" s="7">
        <v>0.53469999999999995</v>
      </c>
      <c r="F54" s="7">
        <v>0.58258879930268026</v>
      </c>
      <c r="G54" s="7">
        <v>0.52170000000000005</v>
      </c>
      <c r="H54" s="7">
        <v>4.3357999999999999</v>
      </c>
      <c r="I54" s="7">
        <v>0.84670000000000001</v>
      </c>
      <c r="J54" s="7">
        <v>-1.8019542022200499</v>
      </c>
      <c r="K54" s="7">
        <v>-1.051152582416212</v>
      </c>
      <c r="M54" s="7">
        <v>-1.2109859999999999</v>
      </c>
      <c r="N54" s="7">
        <v>1.0656190000000001</v>
      </c>
      <c r="O54" s="7">
        <v>0.42350549999999998</v>
      </c>
      <c r="P54" s="7">
        <f t="shared" si="0"/>
        <v>-0.42350549999999998</v>
      </c>
      <c r="Q54" s="7">
        <v>0.33843250000000002</v>
      </c>
      <c r="R54" s="7">
        <v>-7.5851799999999997E-2</v>
      </c>
      <c r="S54" s="7">
        <v>-0.1103558</v>
      </c>
    </row>
    <row r="55" spans="1:20" x14ac:dyDescent="0.15">
      <c r="A55" s="7" t="s">
        <v>66</v>
      </c>
      <c r="B55" s="7">
        <v>156.39194563739139</v>
      </c>
      <c r="C55" s="28">
        <v>433.61790802924793</v>
      </c>
      <c r="D55" s="7">
        <v>1.8183</v>
      </c>
      <c r="E55" s="7">
        <v>0.64810000000000001</v>
      </c>
      <c r="F55" s="7">
        <v>0.35643183193092448</v>
      </c>
      <c r="G55" s="7">
        <v>-0.2427</v>
      </c>
      <c r="H55" s="7">
        <v>3.7305999999999999</v>
      </c>
      <c r="I55" s="7">
        <v>1.8467</v>
      </c>
      <c r="J55" s="7">
        <v>-1.4073224887816331</v>
      </c>
      <c r="K55" s="7">
        <v>-1.360070035618403</v>
      </c>
      <c r="M55" s="7">
        <v>1.0862419999999999</v>
      </c>
      <c r="N55" s="7">
        <v>1.2214050000000001</v>
      </c>
      <c r="O55" s="7">
        <v>0.2560345</v>
      </c>
      <c r="P55" s="7">
        <f t="shared" si="0"/>
        <v>-0.2560345</v>
      </c>
      <c r="Q55" s="7">
        <v>-0.61141190000000001</v>
      </c>
      <c r="R55" s="7">
        <v>-0.68040630000000002</v>
      </c>
      <c r="S55" s="7">
        <v>0.32278950000000001</v>
      </c>
      <c r="T55" s="7" t="s">
        <v>276</v>
      </c>
    </row>
    <row r="56" spans="1:20" x14ac:dyDescent="0.15">
      <c r="A56" s="7" t="s">
        <v>67</v>
      </c>
      <c r="B56" s="7">
        <v>288.30676562988793</v>
      </c>
      <c r="C56" s="28">
        <v>442.99482438333564</v>
      </c>
      <c r="D56" s="7">
        <v>1.4913000000000001</v>
      </c>
      <c r="E56" s="7">
        <v>0.61939999999999995</v>
      </c>
      <c r="F56" s="7">
        <v>0.41534231878227046</v>
      </c>
      <c r="G56" s="7">
        <v>1.4799</v>
      </c>
      <c r="H56" s="7">
        <v>5.8037999999999998</v>
      </c>
      <c r="I56" s="7">
        <v>1.3179000000000001</v>
      </c>
      <c r="J56" s="7">
        <v>-1.2658083070879922</v>
      </c>
      <c r="K56" s="7">
        <v>-4.0232929383115668</v>
      </c>
      <c r="M56" s="7">
        <v>0.37822339999999999</v>
      </c>
      <c r="N56" s="7">
        <v>-1.1761159999999999</v>
      </c>
      <c r="O56" s="7">
        <v>-0.73933490000000002</v>
      </c>
      <c r="P56" s="7">
        <f t="shared" si="0"/>
        <v>0.73933490000000002</v>
      </c>
      <c r="Q56" s="7">
        <v>0.77594680000000005</v>
      </c>
      <c r="R56" s="7">
        <v>0.57697100000000001</v>
      </c>
      <c r="S56" s="7">
        <v>-0.1206063</v>
      </c>
    </row>
    <row r="57" spans="1:20" x14ac:dyDescent="0.15">
      <c r="A57" s="7" t="s">
        <v>68</v>
      </c>
      <c r="B57" s="7">
        <v>195.97920708264348</v>
      </c>
      <c r="C57" s="28">
        <v>28.762242923129634</v>
      </c>
      <c r="D57" s="7">
        <v>0.63639999999999997</v>
      </c>
      <c r="E57" s="7">
        <v>0.42820000000000003</v>
      </c>
      <c r="F57" s="7">
        <v>0.67284726587052179</v>
      </c>
      <c r="G57" s="7">
        <v>-0.13769999999999999</v>
      </c>
      <c r="H57" s="7">
        <v>3.0383</v>
      </c>
      <c r="I57" s="7">
        <v>0.59550000000000003</v>
      </c>
      <c r="J57" s="7">
        <v>-2.0006676532403005</v>
      </c>
      <c r="K57" s="7">
        <v>-1.1461280544643082</v>
      </c>
      <c r="M57" s="7">
        <v>-1.3781399999999999</v>
      </c>
      <c r="N57" s="7">
        <v>1.996756</v>
      </c>
      <c r="O57" s="7">
        <v>1.14333</v>
      </c>
      <c r="P57" s="7">
        <f t="shared" si="0"/>
        <v>-1.14333</v>
      </c>
      <c r="Q57" s="7">
        <v>0.33462239999999999</v>
      </c>
      <c r="R57" s="7">
        <v>0.50783999999999996</v>
      </c>
      <c r="S57" s="7">
        <v>-0.13345019999999999</v>
      </c>
    </row>
    <row r="58" spans="1:20" x14ac:dyDescent="0.15">
      <c r="A58" s="7" t="s">
        <v>69</v>
      </c>
      <c r="B58" s="7">
        <v>77.335205761180362</v>
      </c>
      <c r="C58" s="28">
        <v>1.2373242109835019</v>
      </c>
      <c r="D58" s="7">
        <v>0.89770000000000005</v>
      </c>
      <c r="E58" s="7">
        <v>0.57909999999999995</v>
      </c>
      <c r="F58" s="7">
        <v>0.64509301548401465</v>
      </c>
      <c r="G58" s="7">
        <v>0.58250000000000002</v>
      </c>
      <c r="H58" s="7">
        <v>5.9135</v>
      </c>
      <c r="I58" s="7">
        <v>0.83330000000000004</v>
      </c>
      <c r="J58" s="7">
        <v>-1.7699976938121962</v>
      </c>
      <c r="K58" s="7">
        <v>-0.62702827995770682</v>
      </c>
      <c r="M58" s="7">
        <v>-1.691317</v>
      </c>
      <c r="N58" s="7">
        <v>0.89105129999999999</v>
      </c>
      <c r="O58" s="7">
        <v>0.22001329999999999</v>
      </c>
      <c r="P58" s="7">
        <f t="shared" si="0"/>
        <v>-0.22001329999999999</v>
      </c>
      <c r="Q58" s="7">
        <v>-0.11787</v>
      </c>
      <c r="R58" s="7">
        <v>-0.10107289999999999</v>
      </c>
      <c r="S58" s="7">
        <v>-8.7005610000000008E-3</v>
      </c>
    </row>
    <row r="59" spans="1:20" x14ac:dyDescent="0.15">
      <c r="A59" s="7" t="s">
        <v>70</v>
      </c>
      <c r="B59" s="7">
        <v>105.94651289077709</v>
      </c>
      <c r="C59" s="28">
        <v>-156.54249128462689</v>
      </c>
      <c r="D59" s="7">
        <v>1.0442</v>
      </c>
      <c r="E59" s="7">
        <v>0.5675</v>
      </c>
      <c r="F59" s="7">
        <v>0.54347826086956519</v>
      </c>
      <c r="G59" s="7">
        <v>2.5979999999999999</v>
      </c>
      <c r="H59" s="7">
        <v>13.1556</v>
      </c>
      <c r="I59" s="7">
        <v>0.91320000000000001</v>
      </c>
      <c r="J59" s="7">
        <v>-2.0430814586623494</v>
      </c>
      <c r="K59" s="7">
        <v>-1.2506897955307748</v>
      </c>
      <c r="M59" s="7">
        <v>-3.1134620000000002</v>
      </c>
      <c r="N59" s="7">
        <v>-2.7256800000000001</v>
      </c>
      <c r="O59" s="7">
        <v>2.4824720000000001E-4</v>
      </c>
      <c r="P59" s="7">
        <f t="shared" si="0"/>
        <v>-2.4824720000000001E-4</v>
      </c>
      <c r="Q59" s="7">
        <v>-7.7210849999999998E-2</v>
      </c>
      <c r="R59" s="7">
        <v>-0.88449480000000003</v>
      </c>
      <c r="S59" s="7">
        <v>-0.18918589999999999</v>
      </c>
    </row>
    <row r="60" spans="1:20" x14ac:dyDescent="0.15">
      <c r="A60" s="7" t="s">
        <v>71</v>
      </c>
      <c r="B60" s="7">
        <v>119.13811922580972</v>
      </c>
      <c r="C60" s="28">
        <v>-234.9836599398165</v>
      </c>
      <c r="D60" s="7">
        <v>0.98109999999999997</v>
      </c>
      <c r="E60" s="7">
        <v>0.63419999999999999</v>
      </c>
      <c r="F60" s="7">
        <v>0.6464172867189889</v>
      </c>
      <c r="G60" s="7">
        <v>0.77569999999999995</v>
      </c>
      <c r="H60" s="7">
        <v>5.2419000000000002</v>
      </c>
      <c r="I60" s="7">
        <v>0.92079999999999995</v>
      </c>
      <c r="J60" s="7">
        <v>-1.4919129288401949</v>
      </c>
      <c r="K60" s="7">
        <v>-0.93390373486430123</v>
      </c>
      <c r="M60" s="7">
        <v>-1.274302</v>
      </c>
      <c r="N60" s="7">
        <v>0.80592070000000005</v>
      </c>
      <c r="O60" s="7">
        <v>-0.49526819999999999</v>
      </c>
      <c r="P60" s="7">
        <f t="shared" si="0"/>
        <v>0.49526819999999999</v>
      </c>
      <c r="Q60" s="7">
        <v>6.4965090000000003E-2</v>
      </c>
      <c r="R60" s="7">
        <v>1.5572020000000001E-2</v>
      </c>
      <c r="S60" s="7">
        <v>6.5542680000000006E-2</v>
      </c>
    </row>
    <row r="61" spans="1:20" x14ac:dyDescent="0.15">
      <c r="A61" s="7" t="s">
        <v>72</v>
      </c>
      <c r="B61" s="7">
        <v>275.23237175490749</v>
      </c>
      <c r="C61" s="28">
        <v>-90.044498944189741</v>
      </c>
      <c r="D61" s="7">
        <v>0.72260000000000002</v>
      </c>
      <c r="E61" s="7">
        <v>0.46779999999999999</v>
      </c>
      <c r="F61" s="7">
        <v>0.64738444505950732</v>
      </c>
      <c r="G61" s="7">
        <v>0.89800000000000002</v>
      </c>
      <c r="H61" s="7">
        <v>6.2588999999999997</v>
      </c>
      <c r="I61" s="7">
        <v>0.64</v>
      </c>
      <c r="J61" s="7">
        <v>-1.8713547391697942</v>
      </c>
      <c r="K61" s="7">
        <v>-0.835199987950065</v>
      </c>
      <c r="M61" s="7">
        <v>-2.0772080000000002</v>
      </c>
      <c r="N61" s="7">
        <v>0.53625259999999997</v>
      </c>
      <c r="O61" s="7">
        <v>0.28983419999999999</v>
      </c>
      <c r="P61" s="7">
        <f t="shared" si="0"/>
        <v>-0.28983419999999999</v>
      </c>
      <c r="Q61" s="7">
        <v>0.21785850000000001</v>
      </c>
      <c r="R61" s="7">
        <v>-2.3964470000000002E-2</v>
      </c>
      <c r="S61" s="7">
        <v>-0.19302510000000001</v>
      </c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"/>
  <sheetViews>
    <sheetView topLeftCell="J1" workbookViewId="0">
      <selection activeCell="Z9" sqref="Z9"/>
    </sheetView>
  </sheetViews>
  <sheetFormatPr defaultRowHeight="15" x14ac:dyDescent="0.15"/>
  <cols>
    <col min="1" max="1" width="9" style="31"/>
    <col min="2" max="2" width="9" style="30"/>
    <col min="3" max="3" width="9" style="29"/>
    <col min="4" max="4" width="9" style="28"/>
    <col min="5" max="5" width="9" style="7"/>
    <col min="6" max="6" width="9" style="28"/>
    <col min="7" max="7" width="9" style="7"/>
    <col min="8" max="8" width="9" style="28"/>
    <col min="9" max="9" width="9" style="7"/>
    <col min="10" max="10" width="9" style="28"/>
    <col min="11" max="11" width="9" style="7"/>
    <col min="12" max="12" width="9" style="28"/>
    <col min="13" max="13" width="12.375" style="7" customWidth="1"/>
    <col min="14" max="14" width="9" style="28"/>
    <col min="15" max="15" width="13.75" style="7" customWidth="1"/>
    <col min="16" max="16" width="9" style="28"/>
    <col min="17" max="17" width="9" style="7"/>
    <col min="18" max="18" width="9" style="28"/>
    <col min="19" max="19" width="9" style="7"/>
    <col min="20" max="20" width="9" style="28"/>
    <col min="21" max="21" width="9" style="7"/>
    <col min="22" max="22" width="9" style="28"/>
    <col min="23" max="16384" width="9" style="7"/>
  </cols>
  <sheetData>
    <row r="1" spans="1:24" s="10" customFormat="1" ht="15.75" thickBot="1" x14ac:dyDescent="0.2">
      <c r="A1" s="34"/>
      <c r="B1" s="33"/>
      <c r="C1" s="10" t="s">
        <v>236</v>
      </c>
      <c r="D1" s="32"/>
      <c r="E1" s="10" t="s">
        <v>235</v>
      </c>
      <c r="F1" s="32"/>
      <c r="G1" s="10" t="s">
        <v>234</v>
      </c>
      <c r="H1" s="32"/>
      <c r="I1" s="10" t="s">
        <v>233</v>
      </c>
      <c r="J1" s="32"/>
      <c r="K1" s="10" t="s">
        <v>232</v>
      </c>
      <c r="L1" s="32"/>
      <c r="M1" s="10" t="s">
        <v>231</v>
      </c>
      <c r="N1" s="32"/>
      <c r="O1" s="10" t="s">
        <v>230</v>
      </c>
      <c r="P1" s="32"/>
      <c r="Q1" s="10" t="s">
        <v>229</v>
      </c>
      <c r="R1" s="32"/>
      <c r="S1" s="10" t="s">
        <v>228</v>
      </c>
      <c r="T1" s="32"/>
      <c r="U1" s="10" t="s">
        <v>227</v>
      </c>
      <c r="V1" s="32"/>
      <c r="W1" s="10" t="s">
        <v>226</v>
      </c>
    </row>
    <row r="2" spans="1:24" ht="15.75" thickTop="1" x14ac:dyDescent="0.15">
      <c r="B2" s="30" t="s">
        <v>225</v>
      </c>
      <c r="C2" s="29" t="s">
        <v>222</v>
      </c>
      <c r="E2" s="7" t="s">
        <v>222</v>
      </c>
      <c r="G2" s="7" t="s">
        <v>224</v>
      </c>
      <c r="I2" s="7" t="s">
        <v>223</v>
      </c>
      <c r="K2" s="7" t="s">
        <v>223</v>
      </c>
      <c r="M2" s="7" t="s">
        <v>223</v>
      </c>
      <c r="O2" s="7" t="s">
        <v>222</v>
      </c>
      <c r="Q2" s="7" t="s">
        <v>239</v>
      </c>
      <c r="S2" s="7" t="s">
        <v>259</v>
      </c>
      <c r="U2" s="7" t="s">
        <v>266</v>
      </c>
      <c r="W2" s="7" t="s">
        <v>267</v>
      </c>
    </row>
    <row r="3" spans="1:24" x14ac:dyDescent="0.15">
      <c r="B3" s="30" t="s">
        <v>221</v>
      </c>
      <c r="C3" s="29">
        <v>2.4341620000000001E-2</v>
      </c>
      <c r="E3" s="7">
        <v>6.030896E-3</v>
      </c>
      <c r="G3" s="7">
        <v>6.3473139999999997E-3</v>
      </c>
      <c r="I3" s="7">
        <v>0</v>
      </c>
      <c r="K3" s="7">
        <v>0</v>
      </c>
      <c r="M3" s="7">
        <v>0</v>
      </c>
      <c r="O3" s="7">
        <v>0</v>
      </c>
      <c r="Q3" s="7">
        <v>3.0566840000000001E-2</v>
      </c>
      <c r="S3" s="7">
        <v>1.049188</v>
      </c>
      <c r="U3" s="7">
        <v>0</v>
      </c>
      <c r="W3" s="7">
        <v>0</v>
      </c>
    </row>
    <row r="4" spans="1:24" x14ac:dyDescent="0.15">
      <c r="B4" s="30" t="s">
        <v>220</v>
      </c>
      <c r="C4" s="29">
        <v>0.25222297999999999</v>
      </c>
      <c r="E4" s="7">
        <v>8.1291469999999998E-3</v>
      </c>
      <c r="G4" s="7">
        <v>4.0837430000000001E-2</v>
      </c>
      <c r="I4" s="7">
        <v>0.45</v>
      </c>
      <c r="K4" s="7">
        <v>6</v>
      </c>
      <c r="M4" s="7">
        <v>15</v>
      </c>
      <c r="O4" s="7">
        <v>55.282670000000003</v>
      </c>
      <c r="Q4" s="7">
        <v>0.22300666</v>
      </c>
      <c r="S4" s="7">
        <v>1.2410380000000001</v>
      </c>
      <c r="U4" s="7">
        <v>1.25</v>
      </c>
      <c r="W4" s="7">
        <v>0.7</v>
      </c>
    </row>
    <row r="5" spans="1:24" s="10" customFormat="1" ht="15.75" thickBot="1" x14ac:dyDescent="0.2">
      <c r="A5" s="34"/>
      <c r="B5" s="33" t="s">
        <v>219</v>
      </c>
      <c r="C5" s="10">
        <v>270.62329999999997</v>
      </c>
      <c r="D5" s="32"/>
      <c r="E5" s="10">
        <v>924.55629999999996</v>
      </c>
      <c r="F5" s="32"/>
      <c r="G5" s="10">
        <v>396.91120000000001</v>
      </c>
      <c r="H5" s="32"/>
      <c r="I5" s="10">
        <v>200</v>
      </c>
      <c r="J5" s="32"/>
      <c r="K5" s="10">
        <v>150</v>
      </c>
      <c r="L5" s="32"/>
      <c r="M5" s="10">
        <v>150</v>
      </c>
      <c r="N5" s="32"/>
      <c r="O5" s="10">
        <v>117.7055</v>
      </c>
      <c r="P5" s="32"/>
      <c r="Q5" s="10">
        <v>259.85610000000003</v>
      </c>
      <c r="R5" s="32"/>
      <c r="S5" s="10">
        <v>250</v>
      </c>
      <c r="T5" s="32"/>
      <c r="U5" s="10">
        <v>200</v>
      </c>
      <c r="V5" s="32"/>
      <c r="W5" s="10">
        <v>200</v>
      </c>
    </row>
    <row r="6" spans="1:24" s="10" customFormat="1" ht="16.5" thickTop="1" thickBot="1" x14ac:dyDescent="0.2">
      <c r="A6" s="34" t="s">
        <v>218</v>
      </c>
      <c r="B6" s="33" t="s">
        <v>217</v>
      </c>
      <c r="C6" s="10" t="s">
        <v>216</v>
      </c>
      <c r="D6" s="32" t="s">
        <v>215</v>
      </c>
      <c r="E6" s="10" t="s">
        <v>214</v>
      </c>
      <c r="F6" s="32" t="s">
        <v>213</v>
      </c>
      <c r="G6" s="10" t="s">
        <v>212</v>
      </c>
      <c r="H6" s="32" t="s">
        <v>211</v>
      </c>
      <c r="I6" s="10" t="s">
        <v>210</v>
      </c>
      <c r="J6" s="32" t="s">
        <v>209</v>
      </c>
      <c r="K6" s="10" t="s">
        <v>208</v>
      </c>
      <c r="L6" s="32" t="s">
        <v>207</v>
      </c>
      <c r="M6" s="10" t="s">
        <v>206</v>
      </c>
      <c r="N6" s="32" t="s">
        <v>205</v>
      </c>
      <c r="O6" s="10" t="s">
        <v>204</v>
      </c>
      <c r="P6" s="32" t="s">
        <v>203</v>
      </c>
      <c r="Q6" s="10" t="s">
        <v>237</v>
      </c>
      <c r="R6" s="32" t="s">
        <v>238</v>
      </c>
      <c r="S6" s="10" t="s">
        <v>260</v>
      </c>
      <c r="T6" s="32" t="s">
        <v>261</v>
      </c>
      <c r="U6" s="10" t="s">
        <v>262</v>
      </c>
      <c r="V6" s="32" t="s">
        <v>263</v>
      </c>
      <c r="W6" s="10" t="s">
        <v>264</v>
      </c>
      <c r="X6" s="10" t="s">
        <v>265</v>
      </c>
    </row>
    <row r="7" spans="1:24" ht="15.75" thickTop="1" x14ac:dyDescent="0.15">
      <c r="A7" s="31">
        <v>0</v>
      </c>
      <c r="B7" s="30">
        <v>-400</v>
      </c>
      <c r="C7" s="29">
        <v>0.51990550000000002</v>
      </c>
      <c r="D7" s="28">
        <v>0.1056684</v>
      </c>
      <c r="E7" s="7">
        <v>0.50044029999999995</v>
      </c>
      <c r="F7" s="28">
        <v>7.5706699999999998E-3</v>
      </c>
      <c r="G7" s="7">
        <v>0.92151620000000001</v>
      </c>
      <c r="H7" s="28">
        <v>2.723308E-2</v>
      </c>
      <c r="I7" s="7">
        <v>0.93293559999999998</v>
      </c>
      <c r="J7" s="28">
        <v>0.43515979999999999</v>
      </c>
      <c r="K7" s="7">
        <v>5.9862840000000004</v>
      </c>
      <c r="L7" s="28">
        <v>6.1059900000000003</v>
      </c>
      <c r="M7" s="7">
        <v>3.4685290000000002</v>
      </c>
      <c r="N7" s="28">
        <v>19.340430000000001</v>
      </c>
      <c r="O7" s="7">
        <v>22.520150000000001</v>
      </c>
      <c r="P7" s="28">
        <v>46.317390000000003</v>
      </c>
      <c r="Q7" s="7">
        <v>0.49719540000000001</v>
      </c>
      <c r="R7" s="28">
        <v>0.1154748</v>
      </c>
      <c r="S7" s="7">
        <v>-2.4735320000000001</v>
      </c>
      <c r="T7" s="28">
        <v>1.993763</v>
      </c>
      <c r="U7" s="7">
        <v>-8.7789019999999995E-2</v>
      </c>
      <c r="V7" s="28">
        <v>1.2087600000000001</v>
      </c>
      <c r="W7" s="7">
        <v>-0.20165949999999999</v>
      </c>
      <c r="X7" s="7">
        <v>0.67690530000000004</v>
      </c>
    </row>
    <row r="8" spans="1:24" x14ac:dyDescent="0.15">
      <c r="A8" s="31">
        <v>100</v>
      </c>
      <c r="B8" s="30">
        <v>-400</v>
      </c>
      <c r="C8" s="29">
        <v>0.42913960000000001</v>
      </c>
      <c r="D8" s="28">
        <v>7.4088539999999994E-2</v>
      </c>
      <c r="E8" s="7">
        <v>0.50603039999999999</v>
      </c>
      <c r="F8" s="28">
        <v>7.3646400000000004E-3</v>
      </c>
      <c r="G8" s="7">
        <v>0.9767439</v>
      </c>
      <c r="H8" s="28">
        <v>2.2602649999999998E-2</v>
      </c>
      <c r="I8" s="7">
        <v>1.1722680000000001</v>
      </c>
      <c r="J8" s="28">
        <v>0.36252030000000002</v>
      </c>
      <c r="K8" s="7">
        <v>6.8206889999999998</v>
      </c>
      <c r="L8" s="28">
        <v>5.5950569999999997</v>
      </c>
      <c r="M8" s="7">
        <v>2.8962300000000001</v>
      </c>
      <c r="N8" s="28">
        <v>16.112020000000001</v>
      </c>
      <c r="O8" s="7">
        <v>32.773130000000002</v>
      </c>
      <c r="P8" s="28">
        <v>28.339559999999999</v>
      </c>
      <c r="Q8" s="7">
        <v>0.3905515</v>
      </c>
      <c r="R8" s="28">
        <v>8.4664420000000004E-2</v>
      </c>
      <c r="S8" s="7">
        <v>-2.8072840000000001</v>
      </c>
      <c r="T8" s="28">
        <v>1.745646</v>
      </c>
      <c r="U8" s="7">
        <v>-0.1093995</v>
      </c>
      <c r="V8" s="28">
        <v>1.006974</v>
      </c>
      <c r="W8" s="7">
        <v>-0.46398679999999998</v>
      </c>
      <c r="X8" s="7">
        <v>0.5639054</v>
      </c>
    </row>
    <row r="9" spans="1:24" x14ac:dyDescent="0.15">
      <c r="A9" s="31">
        <v>200</v>
      </c>
      <c r="B9" s="30">
        <v>-400</v>
      </c>
      <c r="C9" s="29">
        <v>0.46460430000000003</v>
      </c>
      <c r="D9" s="28">
        <v>9.254155E-2</v>
      </c>
      <c r="E9" s="7">
        <v>0.51409590000000005</v>
      </c>
      <c r="F9" s="28">
        <v>7.336815E-3</v>
      </c>
      <c r="G9" s="7">
        <v>0.89593590000000001</v>
      </c>
      <c r="H9" s="28">
        <v>2.5339219999999999E-2</v>
      </c>
      <c r="I9" s="7">
        <v>1.1320840000000001</v>
      </c>
      <c r="J9" s="28">
        <v>0.44030910000000001</v>
      </c>
      <c r="K9" s="7">
        <v>5.8858259999999998</v>
      </c>
      <c r="L9" s="28">
        <v>6.1401849999999998</v>
      </c>
      <c r="M9" s="7">
        <v>3.2009829999999999</v>
      </c>
      <c r="N9" s="28">
        <v>19.569289999999999</v>
      </c>
      <c r="O9" s="7">
        <v>21.84083</v>
      </c>
      <c r="P9" s="28">
        <v>47.384569999999997</v>
      </c>
      <c r="Q9" s="7">
        <v>0.43249480000000001</v>
      </c>
      <c r="R9" s="28">
        <v>0.10258440000000001</v>
      </c>
      <c r="S9" s="7">
        <v>-2.5823489999999998</v>
      </c>
      <c r="T9" s="28">
        <v>1.8855219999999999</v>
      </c>
      <c r="U9" s="7">
        <v>-0.35929030000000001</v>
      </c>
      <c r="V9" s="28">
        <v>1.2230780000000001</v>
      </c>
      <c r="W9" s="7">
        <v>-0.17367840000000001</v>
      </c>
      <c r="X9" s="7">
        <v>0.68492370000000002</v>
      </c>
    </row>
    <row r="10" spans="1:24" x14ac:dyDescent="0.15">
      <c r="A10" s="31">
        <v>300</v>
      </c>
      <c r="B10" s="30">
        <v>-400</v>
      </c>
      <c r="C10" s="29">
        <v>0.62236820000000004</v>
      </c>
      <c r="D10" s="28">
        <v>0.14384810000000001</v>
      </c>
      <c r="E10" s="7">
        <v>0.52439400000000003</v>
      </c>
      <c r="F10" s="28">
        <v>7.4409599999999999E-3</v>
      </c>
      <c r="G10" s="7">
        <v>0.79982410000000004</v>
      </c>
      <c r="H10" s="28">
        <v>3.006559E-2</v>
      </c>
      <c r="I10" s="7">
        <v>0.79839000000000004</v>
      </c>
      <c r="J10" s="28">
        <v>0.46333150000000001</v>
      </c>
      <c r="K10" s="7">
        <v>5.7239820000000003</v>
      </c>
      <c r="L10" s="28">
        <v>6.1516909999999996</v>
      </c>
      <c r="M10" s="7">
        <v>3.8923239999999999</v>
      </c>
      <c r="N10" s="28">
        <v>20.592510000000001</v>
      </c>
      <c r="O10" s="7">
        <v>11.88974</v>
      </c>
      <c r="P10" s="28">
        <v>55.202080000000002</v>
      </c>
      <c r="Q10" s="7">
        <v>0.60763009999999995</v>
      </c>
      <c r="R10" s="28">
        <v>0.1510175</v>
      </c>
      <c r="S10" s="7">
        <v>-2.1203249999999998</v>
      </c>
      <c r="T10" s="28">
        <v>2.138128</v>
      </c>
      <c r="U10" s="7">
        <v>-0.1371957</v>
      </c>
      <c r="V10" s="28">
        <v>1.287032</v>
      </c>
      <c r="W10" s="7">
        <v>2.9258639999999998E-3</v>
      </c>
      <c r="X10" s="7">
        <v>0.7207382</v>
      </c>
    </row>
    <row r="11" spans="1:24" x14ac:dyDescent="0.15">
      <c r="A11" s="31">
        <v>400</v>
      </c>
      <c r="B11" s="30">
        <v>-400</v>
      </c>
      <c r="C11" s="29">
        <v>0.85906360000000004</v>
      </c>
      <c r="D11" s="28">
        <v>0.2164016</v>
      </c>
      <c r="E11" s="7">
        <v>0.53650589999999998</v>
      </c>
      <c r="F11" s="28">
        <v>7.6289399999999999E-3</v>
      </c>
      <c r="G11" s="7">
        <v>0.72508980000000001</v>
      </c>
      <c r="H11" s="28">
        <v>3.4816890000000003E-2</v>
      </c>
      <c r="I11" s="7">
        <v>0.67629700000000004</v>
      </c>
      <c r="J11" s="28">
        <v>0.46665230000000002</v>
      </c>
      <c r="K11" s="7">
        <v>5.7239820000000003</v>
      </c>
      <c r="L11" s="28">
        <v>6.1516909999999996</v>
      </c>
      <c r="M11" s="7">
        <v>4.1074279999999996</v>
      </c>
      <c r="N11" s="28">
        <v>20.740100000000002</v>
      </c>
      <c r="O11" s="7">
        <v>7.949967</v>
      </c>
      <c r="P11" s="28">
        <v>58.002879999999998</v>
      </c>
      <c r="Q11" s="7">
        <v>0.85252530000000004</v>
      </c>
      <c r="R11" s="28">
        <v>0.2144162</v>
      </c>
      <c r="S11" s="7">
        <v>-1.636549</v>
      </c>
      <c r="T11" s="28">
        <v>2.3845719999999999</v>
      </c>
      <c r="U11" s="7">
        <v>-1.15269E-2</v>
      </c>
      <c r="V11" s="28">
        <v>1.2962560000000001</v>
      </c>
      <c r="W11" s="7">
        <v>2.4461110000000001E-2</v>
      </c>
      <c r="X11" s="7">
        <v>0.72590350000000003</v>
      </c>
    </row>
    <row r="12" spans="1:24" x14ac:dyDescent="0.15">
      <c r="A12" s="31">
        <v>500</v>
      </c>
      <c r="B12" s="30">
        <v>-400</v>
      </c>
      <c r="C12" s="29">
        <v>1.0756330000000001</v>
      </c>
      <c r="D12" s="28">
        <v>0.27171909999999999</v>
      </c>
      <c r="E12" s="7">
        <v>0.54986579999999996</v>
      </c>
      <c r="F12" s="28">
        <v>7.8605399999999992E-3</v>
      </c>
      <c r="G12" s="7">
        <v>0.67428509999999997</v>
      </c>
      <c r="H12" s="28">
        <v>3.8064099999999997E-2</v>
      </c>
      <c r="I12" s="7">
        <v>0.67629700000000004</v>
      </c>
      <c r="J12" s="28">
        <v>0.46665230000000002</v>
      </c>
      <c r="K12" s="7">
        <v>5.7239820000000003</v>
      </c>
      <c r="L12" s="28">
        <v>6.1516909999999996</v>
      </c>
      <c r="M12" s="7">
        <v>4.1074279999999996</v>
      </c>
      <c r="N12" s="28">
        <v>20.740100000000002</v>
      </c>
      <c r="O12" s="7">
        <v>7.4177580000000001</v>
      </c>
      <c r="P12" s="28">
        <v>58.14931</v>
      </c>
      <c r="Q12" s="7">
        <v>1.0636190000000001</v>
      </c>
      <c r="R12" s="28">
        <v>0.25835750000000002</v>
      </c>
      <c r="S12" s="7">
        <v>-1.251744</v>
      </c>
      <c r="T12" s="28">
        <v>2.5490979999999999</v>
      </c>
      <c r="U12" s="7">
        <v>-1.15269E-2</v>
      </c>
      <c r="V12" s="28">
        <v>1.2962560000000001</v>
      </c>
      <c r="W12" s="7">
        <v>2.4461110000000001E-2</v>
      </c>
      <c r="X12" s="7">
        <v>0.72590350000000003</v>
      </c>
    </row>
    <row r="13" spans="1:24" x14ac:dyDescent="0.15">
      <c r="A13" s="31">
        <v>600</v>
      </c>
      <c r="B13" s="30">
        <v>-400</v>
      </c>
      <c r="C13" s="29">
        <v>1.1896420000000001</v>
      </c>
      <c r="D13" s="28">
        <v>0.29364370000000001</v>
      </c>
      <c r="E13" s="7">
        <v>0.56380450000000004</v>
      </c>
      <c r="F13" s="28">
        <v>8.1102099999999996E-3</v>
      </c>
      <c r="G13" s="7">
        <v>0.64180970000000004</v>
      </c>
      <c r="H13" s="28">
        <v>3.9980010000000003E-2</v>
      </c>
      <c r="I13" s="7">
        <v>0.67629700000000004</v>
      </c>
      <c r="J13" s="28">
        <v>0.46665230000000002</v>
      </c>
      <c r="K13" s="7">
        <v>5.7239820000000003</v>
      </c>
      <c r="L13" s="28">
        <v>6.1516909999999996</v>
      </c>
      <c r="M13" s="7">
        <v>4.1074279999999996</v>
      </c>
      <c r="N13" s="28">
        <v>20.740100000000002</v>
      </c>
      <c r="O13" s="7">
        <v>7.3999889999999997</v>
      </c>
      <c r="P13" s="28">
        <v>58.15278</v>
      </c>
      <c r="Q13" s="7">
        <v>1.168928</v>
      </c>
      <c r="R13" s="28">
        <v>0.27395639999999999</v>
      </c>
      <c r="S13" s="7">
        <v>-0.97836630000000002</v>
      </c>
      <c r="T13" s="28">
        <v>2.6443289999999999</v>
      </c>
      <c r="U13" s="7">
        <v>-1.15269E-2</v>
      </c>
      <c r="V13" s="28">
        <v>1.2962560000000001</v>
      </c>
      <c r="W13" s="7">
        <v>2.4461110000000001E-2</v>
      </c>
      <c r="X13" s="7">
        <v>0.72590350000000003</v>
      </c>
    </row>
    <row r="14" spans="1:24" x14ac:dyDescent="0.15">
      <c r="A14" s="31">
        <v>700</v>
      </c>
      <c r="B14" s="30">
        <v>-400</v>
      </c>
      <c r="C14" s="29">
        <v>1.211163</v>
      </c>
      <c r="D14" s="28">
        <v>0.298232</v>
      </c>
      <c r="E14" s="7">
        <v>0.57760230000000001</v>
      </c>
      <c r="F14" s="28">
        <v>8.3699810000000003E-3</v>
      </c>
      <c r="G14" s="7">
        <v>0.62158530000000001</v>
      </c>
      <c r="H14" s="28">
        <v>4.111882E-2</v>
      </c>
      <c r="I14" s="7">
        <v>0.67629700000000004</v>
      </c>
      <c r="J14" s="28">
        <v>0.46665230000000002</v>
      </c>
      <c r="K14" s="7">
        <v>5.7239820000000003</v>
      </c>
      <c r="L14" s="28">
        <v>6.1516909999999996</v>
      </c>
      <c r="M14" s="7">
        <v>4.1074279999999996</v>
      </c>
      <c r="N14" s="28">
        <v>20.740100000000002</v>
      </c>
      <c r="O14" s="7">
        <v>7.4004409999999998</v>
      </c>
      <c r="P14" s="28">
        <v>58.15278</v>
      </c>
      <c r="Q14" s="7">
        <v>1.186815</v>
      </c>
      <c r="R14" s="28">
        <v>0.2768313</v>
      </c>
      <c r="S14" s="7">
        <v>-0.79852199999999995</v>
      </c>
      <c r="T14" s="28">
        <v>2.7001400000000002</v>
      </c>
      <c r="U14" s="7">
        <v>-1.15269E-2</v>
      </c>
      <c r="V14" s="28">
        <v>1.2962560000000001</v>
      </c>
      <c r="W14" s="7">
        <v>2.4461110000000001E-2</v>
      </c>
      <c r="X14" s="7">
        <v>0.72590350000000003</v>
      </c>
    </row>
    <row r="15" spans="1:24" x14ac:dyDescent="0.15">
      <c r="A15" s="31">
        <v>800</v>
      </c>
      <c r="B15" s="30">
        <v>-400</v>
      </c>
      <c r="C15" s="29">
        <v>1.2082839999999999</v>
      </c>
      <c r="D15" s="28">
        <v>0.29895959999999999</v>
      </c>
      <c r="E15" s="7">
        <v>0.59054700000000004</v>
      </c>
      <c r="F15" s="28">
        <v>8.6486129999999994E-3</v>
      </c>
      <c r="G15" s="7">
        <v>0.60747490000000004</v>
      </c>
      <c r="H15" s="28">
        <v>4.196242E-2</v>
      </c>
      <c r="I15" s="7">
        <v>0.67629700000000004</v>
      </c>
      <c r="J15" s="28">
        <v>0.46665230000000002</v>
      </c>
      <c r="K15" s="7">
        <v>5.7239820000000003</v>
      </c>
      <c r="L15" s="28">
        <v>6.1516909999999996</v>
      </c>
      <c r="M15" s="7">
        <v>4.1074279999999996</v>
      </c>
      <c r="N15" s="28">
        <v>20.740100000000002</v>
      </c>
      <c r="O15" s="7">
        <v>7.400315</v>
      </c>
      <c r="P15" s="28">
        <v>58.152769999999997</v>
      </c>
      <c r="Q15" s="7">
        <v>1.183829</v>
      </c>
      <c r="R15" s="28">
        <v>0.2772078</v>
      </c>
      <c r="S15" s="7">
        <v>-0.67798099999999994</v>
      </c>
      <c r="T15" s="28">
        <v>2.7414019999999999</v>
      </c>
      <c r="U15" s="7">
        <v>-1.15269E-2</v>
      </c>
      <c r="V15" s="28">
        <v>1.2962560000000001</v>
      </c>
      <c r="W15" s="7">
        <v>2.4461110000000001E-2</v>
      </c>
      <c r="X15" s="7">
        <v>0.72590350000000003</v>
      </c>
    </row>
    <row r="16" spans="1:24" x14ac:dyDescent="0.15">
      <c r="A16" s="31">
        <v>900</v>
      </c>
      <c r="B16" s="30">
        <v>-400</v>
      </c>
      <c r="C16" s="29">
        <v>1.2213210000000001</v>
      </c>
      <c r="D16" s="28">
        <v>0.29995470000000002</v>
      </c>
      <c r="E16" s="7">
        <v>0.60198879999999999</v>
      </c>
      <c r="F16" s="28">
        <v>8.9675520000000002E-3</v>
      </c>
      <c r="G16" s="7">
        <v>0.59505810000000003</v>
      </c>
      <c r="H16" s="28">
        <v>4.28592E-2</v>
      </c>
      <c r="I16" s="7">
        <v>0.67629700000000004</v>
      </c>
      <c r="J16" s="28">
        <v>0.46665230000000002</v>
      </c>
      <c r="K16" s="7">
        <v>5.7239820000000003</v>
      </c>
      <c r="L16" s="28">
        <v>6.1516909999999996</v>
      </c>
      <c r="M16" s="7">
        <v>4.1074279999999996</v>
      </c>
      <c r="N16" s="28">
        <v>20.740100000000002</v>
      </c>
      <c r="O16" s="7">
        <v>7.3998720000000002</v>
      </c>
      <c r="P16" s="28">
        <v>58.152790000000003</v>
      </c>
      <c r="Q16" s="7">
        <v>1.195567</v>
      </c>
      <c r="R16" s="28">
        <v>0.27783039999999998</v>
      </c>
      <c r="S16" s="7">
        <v>-0.58374890000000001</v>
      </c>
      <c r="T16" s="28">
        <v>2.7855310000000002</v>
      </c>
      <c r="U16" s="7">
        <v>-1.15269E-2</v>
      </c>
      <c r="V16" s="28">
        <v>1.2962560000000001</v>
      </c>
      <c r="W16" s="7">
        <v>2.4461110000000001E-2</v>
      </c>
      <c r="X16" s="7">
        <v>0.72590350000000003</v>
      </c>
    </row>
    <row r="17" spans="1:24" x14ac:dyDescent="0.15">
      <c r="A17" s="31">
        <v>1000</v>
      </c>
      <c r="B17" s="30">
        <v>-400</v>
      </c>
      <c r="C17" s="29">
        <v>1.2437290000000001</v>
      </c>
      <c r="D17" s="28">
        <v>0.30218270000000003</v>
      </c>
      <c r="E17" s="7">
        <v>0.61139019999999999</v>
      </c>
      <c r="F17" s="28">
        <v>9.354523E-3</v>
      </c>
      <c r="G17" s="7">
        <v>0.58268810000000004</v>
      </c>
      <c r="H17" s="28">
        <v>4.4046019999999998E-2</v>
      </c>
      <c r="I17" s="7">
        <v>0.67629700000000004</v>
      </c>
      <c r="J17" s="28">
        <v>0.46665230000000002</v>
      </c>
      <c r="K17" s="7">
        <v>5.7239820000000003</v>
      </c>
      <c r="L17" s="28">
        <v>6.1516909999999996</v>
      </c>
      <c r="M17" s="7">
        <v>4.1074279999999996</v>
      </c>
      <c r="N17" s="28">
        <v>20.740100000000002</v>
      </c>
      <c r="O17" s="7">
        <v>7.3999069999999998</v>
      </c>
      <c r="P17" s="28">
        <v>58.152810000000002</v>
      </c>
      <c r="Q17" s="7">
        <v>1.21383</v>
      </c>
      <c r="R17" s="28">
        <v>0.27932319999999999</v>
      </c>
      <c r="S17" s="7">
        <v>-0.49873840000000003</v>
      </c>
      <c r="T17" s="28">
        <v>2.8437459999999999</v>
      </c>
      <c r="U17" s="7">
        <v>-1.15269E-2</v>
      </c>
      <c r="V17" s="28">
        <v>1.2962560000000001</v>
      </c>
      <c r="W17" s="7">
        <v>2.4461110000000001E-2</v>
      </c>
      <c r="X17" s="7">
        <v>0.72590350000000003</v>
      </c>
    </row>
    <row r="18" spans="1:24" x14ac:dyDescent="0.15">
      <c r="A18" s="31">
        <v>1100</v>
      </c>
      <c r="B18" s="30">
        <v>-400</v>
      </c>
      <c r="C18" s="29">
        <v>1.2633380000000001</v>
      </c>
      <c r="D18" s="28">
        <v>0.30610730000000003</v>
      </c>
      <c r="E18" s="7">
        <v>0.61836409999999997</v>
      </c>
      <c r="F18" s="28">
        <v>9.8358040000000001E-3</v>
      </c>
      <c r="G18" s="7">
        <v>0.57033250000000002</v>
      </c>
      <c r="H18" s="28">
        <v>4.5626119999999999E-2</v>
      </c>
      <c r="I18" s="7">
        <v>0.67629700000000004</v>
      </c>
      <c r="J18" s="28">
        <v>0.46665230000000002</v>
      </c>
      <c r="K18" s="7">
        <v>5.7239820000000003</v>
      </c>
      <c r="L18" s="28">
        <v>6.1516909999999996</v>
      </c>
      <c r="M18" s="7">
        <v>4.1074279999999996</v>
      </c>
      <c r="N18" s="28">
        <v>20.740100000000002</v>
      </c>
      <c r="O18" s="7">
        <v>7.3998850000000003</v>
      </c>
      <c r="P18" s="28">
        <v>58.152839999999998</v>
      </c>
      <c r="Q18" s="7">
        <v>1.2272719999999999</v>
      </c>
      <c r="R18" s="28">
        <v>0.28196870000000002</v>
      </c>
      <c r="S18" s="7">
        <v>-0.41939490000000001</v>
      </c>
      <c r="T18" s="28">
        <v>2.9200520000000001</v>
      </c>
      <c r="U18" s="7">
        <v>-1.15269E-2</v>
      </c>
      <c r="V18" s="28">
        <v>1.2962560000000001</v>
      </c>
      <c r="W18" s="7">
        <v>2.4461110000000001E-2</v>
      </c>
      <c r="X18" s="7">
        <v>0.72590350000000003</v>
      </c>
    </row>
    <row r="19" spans="1:24" x14ac:dyDescent="0.15">
      <c r="A19" s="31">
        <v>0</v>
      </c>
      <c r="B19" s="30">
        <v>-300</v>
      </c>
      <c r="C19" s="29">
        <v>0.63144659999999997</v>
      </c>
      <c r="D19" s="28">
        <v>6.1660100000000002E-2</v>
      </c>
      <c r="E19" s="7">
        <v>0.50553009999999998</v>
      </c>
      <c r="F19" s="28">
        <v>7.0705070000000002E-3</v>
      </c>
      <c r="G19" s="7">
        <v>0.89127780000000001</v>
      </c>
      <c r="H19" s="28">
        <v>2.0510270000000001E-2</v>
      </c>
      <c r="I19" s="7">
        <v>0.81902319999999995</v>
      </c>
      <c r="J19" s="28">
        <v>0.36317430000000001</v>
      </c>
      <c r="K19" s="7">
        <v>6.3030169999999996</v>
      </c>
      <c r="L19" s="28">
        <v>5.7209580000000004</v>
      </c>
      <c r="M19" s="7">
        <v>2.620193</v>
      </c>
      <c r="N19" s="28">
        <v>16.141079999999999</v>
      </c>
      <c r="O19" s="7">
        <v>28.01839</v>
      </c>
      <c r="P19" s="28">
        <v>28.72026</v>
      </c>
      <c r="Q19" s="7">
        <v>0.57359550000000004</v>
      </c>
      <c r="R19" s="28">
        <v>7.1616139999999995E-2</v>
      </c>
      <c r="S19" s="7">
        <v>-2.5740569999999998</v>
      </c>
      <c r="T19" s="28">
        <v>1.6129279999999999</v>
      </c>
      <c r="U19" s="7">
        <v>0.50168869999999999</v>
      </c>
      <c r="V19" s="28">
        <v>1.0087999999999999</v>
      </c>
      <c r="W19" s="7">
        <v>-0.17854980000000001</v>
      </c>
      <c r="X19" s="7">
        <v>0.56492810000000004</v>
      </c>
    </row>
    <row r="20" spans="1:24" x14ac:dyDescent="0.15">
      <c r="A20" s="31">
        <v>100</v>
      </c>
      <c r="B20" s="30">
        <v>-300</v>
      </c>
      <c r="C20" s="29">
        <v>0.63182320000000003</v>
      </c>
      <c r="D20" s="28">
        <v>3.5224640000000002E-2</v>
      </c>
      <c r="E20" s="7">
        <v>0.51043660000000002</v>
      </c>
      <c r="F20" s="28">
        <v>6.8643569999999998E-3</v>
      </c>
      <c r="G20" s="7">
        <v>0.97382769999999996</v>
      </c>
      <c r="H20" s="28">
        <v>1.27881E-2</v>
      </c>
      <c r="I20" s="7">
        <v>1.521558</v>
      </c>
      <c r="J20" s="28">
        <v>0.12510930000000001</v>
      </c>
      <c r="K20" s="7">
        <v>7.5126090000000003</v>
      </c>
      <c r="L20" s="28">
        <v>2.2827069999999998</v>
      </c>
      <c r="M20" s="7">
        <v>1.645519</v>
      </c>
      <c r="N20" s="28">
        <v>5.5604110000000002</v>
      </c>
      <c r="O20" s="7">
        <v>33.594430000000003</v>
      </c>
      <c r="P20" s="28">
        <v>1.0716939999999999</v>
      </c>
      <c r="Q20" s="7">
        <v>0.54825270000000004</v>
      </c>
      <c r="R20" s="28">
        <v>4.379504E-2</v>
      </c>
      <c r="S20" s="7">
        <v>-3.0306989999999998</v>
      </c>
      <c r="T20" s="28">
        <v>1.175824</v>
      </c>
      <c r="U20" s="7">
        <v>0.35921419999999998</v>
      </c>
      <c r="V20" s="28">
        <v>0.34759000000000001</v>
      </c>
      <c r="W20" s="7">
        <v>-1.0741350000000001</v>
      </c>
      <c r="X20" s="7">
        <v>0.1946504</v>
      </c>
    </row>
    <row r="21" spans="1:24" x14ac:dyDescent="0.15">
      <c r="A21" s="31">
        <v>200</v>
      </c>
      <c r="B21" s="30">
        <v>-300</v>
      </c>
      <c r="C21" s="29">
        <v>0.66776599999999997</v>
      </c>
      <c r="D21" s="28">
        <v>4.3115489999999999E-2</v>
      </c>
      <c r="E21" s="7">
        <v>0.51758660000000001</v>
      </c>
      <c r="F21" s="28">
        <v>6.824882E-3</v>
      </c>
      <c r="G21" s="7">
        <v>0.86217469999999996</v>
      </c>
      <c r="H21" s="28">
        <v>1.496509E-2</v>
      </c>
      <c r="I21" s="7">
        <v>1.856911</v>
      </c>
      <c r="J21" s="28">
        <v>0.18572710000000001</v>
      </c>
      <c r="K21" s="7">
        <v>9.5214649999999992</v>
      </c>
      <c r="L21" s="28">
        <v>3.2797130000000001</v>
      </c>
      <c r="M21" s="7">
        <v>1.5842689999999999</v>
      </c>
      <c r="N21" s="28">
        <v>8.2545369999999991</v>
      </c>
      <c r="O21" s="7">
        <v>25.252739999999999</v>
      </c>
      <c r="P21" s="28">
        <v>5.6444460000000003</v>
      </c>
      <c r="Q21" s="7">
        <v>0.59085279999999996</v>
      </c>
      <c r="R21" s="28">
        <v>5.2439029999999998E-2</v>
      </c>
      <c r="S21" s="7">
        <v>-2.8655659999999998</v>
      </c>
      <c r="T21" s="28">
        <v>1.3078110000000001</v>
      </c>
      <c r="U21" s="7">
        <v>-0.76283339999999999</v>
      </c>
      <c r="V21" s="28">
        <v>0.51588239999999996</v>
      </c>
      <c r="W21" s="7">
        <v>-0.52995650000000005</v>
      </c>
      <c r="X21" s="7">
        <v>0.28889409999999999</v>
      </c>
    </row>
    <row r="22" spans="1:24" x14ac:dyDescent="0.15">
      <c r="A22" s="31">
        <v>300</v>
      </c>
      <c r="B22" s="30">
        <v>-300</v>
      </c>
      <c r="C22" s="29">
        <v>0.76225600000000004</v>
      </c>
      <c r="D22" s="28">
        <v>8.3735180000000006E-2</v>
      </c>
      <c r="E22" s="7">
        <v>0.5267963</v>
      </c>
      <c r="F22" s="28">
        <v>6.9023649999999997E-3</v>
      </c>
      <c r="G22" s="7">
        <v>0.76111549999999994</v>
      </c>
      <c r="H22" s="28">
        <v>2.3173869999999999E-2</v>
      </c>
      <c r="I22" s="7">
        <v>1.3630340000000001</v>
      </c>
      <c r="J22" s="28">
        <v>0.39712320000000001</v>
      </c>
      <c r="K22" s="7">
        <v>6.7943569999999998</v>
      </c>
      <c r="L22" s="28">
        <v>5.908531</v>
      </c>
      <c r="M22" s="7">
        <v>2.8538239999999999</v>
      </c>
      <c r="N22" s="28">
        <v>17.649920000000002</v>
      </c>
      <c r="O22" s="7">
        <v>17.892389999999999</v>
      </c>
      <c r="P22" s="28">
        <v>36.374079999999999</v>
      </c>
      <c r="Q22" s="7">
        <v>0.70944649999999998</v>
      </c>
      <c r="R22" s="28">
        <v>9.4351809999999994E-2</v>
      </c>
      <c r="S22" s="7">
        <v>-2.2144590000000002</v>
      </c>
      <c r="T22" s="28">
        <v>1.7637929999999999</v>
      </c>
      <c r="U22" s="7">
        <v>-0.71626339999999999</v>
      </c>
      <c r="V22" s="28">
        <v>1.1031390000000001</v>
      </c>
      <c r="W22" s="7">
        <v>-8.5264259999999994E-2</v>
      </c>
      <c r="X22" s="7">
        <v>0.61775769999999997</v>
      </c>
    </row>
    <row r="23" spans="1:24" x14ac:dyDescent="0.15">
      <c r="A23" s="31">
        <v>400</v>
      </c>
      <c r="B23" s="30">
        <v>-300</v>
      </c>
      <c r="C23" s="29">
        <v>0.9424342</v>
      </c>
      <c r="D23" s="28">
        <v>0.1617847</v>
      </c>
      <c r="E23" s="7">
        <v>0.53772830000000005</v>
      </c>
      <c r="F23" s="28">
        <v>7.0484370000000003E-3</v>
      </c>
      <c r="G23" s="7">
        <v>0.69247809999999999</v>
      </c>
      <c r="H23" s="28">
        <v>2.998085E-2</v>
      </c>
      <c r="I23" s="7">
        <v>0.68138609999999999</v>
      </c>
      <c r="J23" s="28">
        <v>0.46658500000000003</v>
      </c>
      <c r="K23" s="7">
        <v>5.7239820000000003</v>
      </c>
      <c r="L23" s="28">
        <v>6.1516909999999996</v>
      </c>
      <c r="M23" s="7">
        <v>4.0984619999999996</v>
      </c>
      <c r="N23" s="28">
        <v>20.737110000000001</v>
      </c>
      <c r="O23" s="7">
        <v>9.2100600000000004</v>
      </c>
      <c r="P23" s="28">
        <v>57.337269999999997</v>
      </c>
      <c r="Q23" s="7">
        <v>0.91120829999999997</v>
      </c>
      <c r="R23" s="28">
        <v>0.16823370000000001</v>
      </c>
      <c r="S23" s="7">
        <v>-1.628727</v>
      </c>
      <c r="T23" s="28">
        <v>2.1266409999999998</v>
      </c>
      <c r="U23" s="7">
        <v>-1.676035E-2</v>
      </c>
      <c r="V23" s="28">
        <v>1.2960689999999999</v>
      </c>
      <c r="W23" s="7">
        <v>2.356428E-2</v>
      </c>
      <c r="X23" s="7">
        <v>0.72579890000000002</v>
      </c>
    </row>
    <row r="24" spans="1:24" x14ac:dyDescent="0.15">
      <c r="A24" s="31">
        <v>500</v>
      </c>
      <c r="B24" s="30">
        <v>-300</v>
      </c>
      <c r="C24" s="29">
        <v>1.1169500000000001</v>
      </c>
      <c r="D24" s="28">
        <v>0.2255354</v>
      </c>
      <c r="E24" s="7">
        <v>0.54991219999999996</v>
      </c>
      <c r="F24" s="28">
        <v>7.2254260000000001E-3</v>
      </c>
      <c r="G24" s="7">
        <v>0.64917380000000002</v>
      </c>
      <c r="H24" s="28">
        <v>3.3620530000000003E-2</v>
      </c>
      <c r="I24" s="7">
        <v>0.67629700000000004</v>
      </c>
      <c r="J24" s="28">
        <v>0.46665230000000002</v>
      </c>
      <c r="K24" s="7">
        <v>5.7239820000000003</v>
      </c>
      <c r="L24" s="28">
        <v>6.1516909999999996</v>
      </c>
      <c r="M24" s="7">
        <v>4.1074279999999996</v>
      </c>
      <c r="N24" s="28">
        <v>20.740100000000002</v>
      </c>
      <c r="O24" s="7">
        <v>7.4829860000000004</v>
      </c>
      <c r="P24" s="28">
        <v>58.131689999999999</v>
      </c>
      <c r="Q24" s="7">
        <v>1.097837</v>
      </c>
      <c r="R24" s="28">
        <v>0.2231755</v>
      </c>
      <c r="S24" s="7">
        <v>-1.200162</v>
      </c>
      <c r="T24" s="28">
        <v>2.3173309999999998</v>
      </c>
      <c r="U24" s="7">
        <v>-1.15269E-2</v>
      </c>
      <c r="V24" s="28">
        <v>1.2962560000000001</v>
      </c>
      <c r="W24" s="7">
        <v>2.4461110000000001E-2</v>
      </c>
      <c r="X24" s="7">
        <v>0.72590350000000003</v>
      </c>
    </row>
    <row r="25" spans="1:24" x14ac:dyDescent="0.15">
      <c r="A25" s="31">
        <v>600</v>
      </c>
      <c r="B25" s="30">
        <v>-300</v>
      </c>
      <c r="C25" s="29">
        <v>1.1676709999999999</v>
      </c>
      <c r="D25" s="28">
        <v>0.24794630000000001</v>
      </c>
      <c r="E25" s="7">
        <v>0.56277650000000001</v>
      </c>
      <c r="F25" s="28">
        <v>7.4120970000000003E-3</v>
      </c>
      <c r="G25" s="7">
        <v>0.62463630000000003</v>
      </c>
      <c r="H25" s="28">
        <v>3.5346540000000003E-2</v>
      </c>
      <c r="I25" s="7">
        <v>0.67629700000000004</v>
      </c>
      <c r="J25" s="28">
        <v>0.46665230000000002</v>
      </c>
      <c r="K25" s="7">
        <v>5.7239820000000003</v>
      </c>
      <c r="L25" s="28">
        <v>6.1516909999999996</v>
      </c>
      <c r="M25" s="7">
        <v>4.1074279999999996</v>
      </c>
      <c r="N25" s="28">
        <v>20.740100000000002</v>
      </c>
      <c r="O25" s="7">
        <v>7.3887229999999997</v>
      </c>
      <c r="P25" s="28">
        <v>58.142800000000001</v>
      </c>
      <c r="Q25" s="7">
        <v>1.156066</v>
      </c>
      <c r="R25" s="28">
        <v>0.24025650000000001</v>
      </c>
      <c r="S25" s="7">
        <v>-0.91724450000000002</v>
      </c>
      <c r="T25" s="28">
        <v>2.4062299999999999</v>
      </c>
      <c r="U25" s="7">
        <v>-1.15269E-2</v>
      </c>
      <c r="V25" s="28">
        <v>1.2962560000000001</v>
      </c>
      <c r="W25" s="7">
        <v>2.4461110000000001E-2</v>
      </c>
      <c r="X25" s="7">
        <v>0.72590350000000003</v>
      </c>
    </row>
    <row r="26" spans="1:24" x14ac:dyDescent="0.15">
      <c r="A26" s="31">
        <v>700</v>
      </c>
      <c r="B26" s="30">
        <v>-300</v>
      </c>
      <c r="C26" s="29">
        <v>1.1126579999999999</v>
      </c>
      <c r="D26" s="28">
        <v>0.24994179999999999</v>
      </c>
      <c r="E26" s="7">
        <v>0.57568960000000002</v>
      </c>
      <c r="F26" s="28">
        <v>7.6055649999999999E-3</v>
      </c>
      <c r="G26" s="7">
        <v>0.6134889</v>
      </c>
      <c r="H26" s="28">
        <v>3.6172379999999997E-2</v>
      </c>
      <c r="I26" s="7">
        <v>0.67629700000000004</v>
      </c>
      <c r="J26" s="28">
        <v>0.46665230000000002</v>
      </c>
      <c r="K26" s="7">
        <v>5.7239820000000003</v>
      </c>
      <c r="L26" s="28">
        <v>6.1516909999999996</v>
      </c>
      <c r="M26" s="7">
        <v>4.1074279999999996</v>
      </c>
      <c r="N26" s="28">
        <v>20.740100000000002</v>
      </c>
      <c r="O26" s="7">
        <v>7.4583579999999996</v>
      </c>
      <c r="P26" s="28">
        <v>58.139580000000002</v>
      </c>
      <c r="Q26" s="7">
        <v>1.109626</v>
      </c>
      <c r="R26" s="28">
        <v>0.241147</v>
      </c>
      <c r="S26" s="7">
        <v>-0.76412219999999997</v>
      </c>
      <c r="T26" s="28">
        <v>2.4481820000000001</v>
      </c>
      <c r="U26" s="7">
        <v>-1.15269E-2</v>
      </c>
      <c r="V26" s="28">
        <v>1.2962560000000001</v>
      </c>
      <c r="W26" s="7">
        <v>2.4461110000000001E-2</v>
      </c>
      <c r="X26" s="7">
        <v>0.72590350000000003</v>
      </c>
    </row>
    <row r="27" spans="1:24" x14ac:dyDescent="0.15">
      <c r="A27" s="31">
        <v>800</v>
      </c>
      <c r="B27" s="30">
        <v>-300</v>
      </c>
      <c r="C27" s="29">
        <v>1.067105</v>
      </c>
      <c r="D27" s="28">
        <v>0.2498425</v>
      </c>
      <c r="E27" s="7">
        <v>0.58800540000000001</v>
      </c>
      <c r="F27" s="28">
        <v>7.8199059999999997E-3</v>
      </c>
      <c r="G27" s="7">
        <v>0.60616550000000002</v>
      </c>
      <c r="H27" s="28">
        <v>3.6783990000000003E-2</v>
      </c>
      <c r="I27" s="7">
        <v>0.67629700000000004</v>
      </c>
      <c r="J27" s="28">
        <v>0.46665230000000002</v>
      </c>
      <c r="K27" s="7">
        <v>5.7239820000000003</v>
      </c>
      <c r="L27" s="28">
        <v>6.1516909999999996</v>
      </c>
      <c r="M27" s="7">
        <v>4.1074279999999996</v>
      </c>
      <c r="N27" s="28">
        <v>20.740100000000002</v>
      </c>
      <c r="O27" s="7">
        <v>7.4460699999999997</v>
      </c>
      <c r="P27" s="28">
        <v>58.138420000000004</v>
      </c>
      <c r="Q27" s="7">
        <v>1.0726690000000001</v>
      </c>
      <c r="R27" s="28">
        <v>0.240844</v>
      </c>
      <c r="S27" s="7">
        <v>-0.67712340000000004</v>
      </c>
      <c r="T27" s="28">
        <v>2.479482</v>
      </c>
      <c r="U27" s="7">
        <v>-1.15269E-2</v>
      </c>
      <c r="V27" s="28">
        <v>1.2962560000000001</v>
      </c>
      <c r="W27" s="7">
        <v>2.4461110000000001E-2</v>
      </c>
      <c r="X27" s="7">
        <v>0.72590350000000003</v>
      </c>
    </row>
    <row r="28" spans="1:24" x14ac:dyDescent="0.15">
      <c r="A28" s="31">
        <v>900</v>
      </c>
      <c r="B28" s="30">
        <v>-300</v>
      </c>
      <c r="C28" s="29">
        <v>1.084498</v>
      </c>
      <c r="D28" s="28">
        <v>0.2526621</v>
      </c>
      <c r="E28" s="7">
        <v>0.5991107</v>
      </c>
      <c r="F28" s="28">
        <v>8.0820449999999995E-3</v>
      </c>
      <c r="G28" s="7">
        <v>0.59615870000000004</v>
      </c>
      <c r="H28" s="28">
        <v>3.7622910000000002E-2</v>
      </c>
      <c r="I28" s="7">
        <v>0.67629700000000004</v>
      </c>
      <c r="J28" s="28">
        <v>0.46665230000000002</v>
      </c>
      <c r="K28" s="7">
        <v>5.7239820000000003</v>
      </c>
      <c r="L28" s="28">
        <v>6.1516909999999996</v>
      </c>
      <c r="M28" s="7">
        <v>4.1074279999999996</v>
      </c>
      <c r="N28" s="28">
        <v>20.740100000000002</v>
      </c>
      <c r="O28" s="7">
        <v>7.3936669999999998</v>
      </c>
      <c r="P28" s="28">
        <v>58.140610000000002</v>
      </c>
      <c r="Q28" s="7">
        <v>1.0933949999999999</v>
      </c>
      <c r="R28" s="28">
        <v>0.24293880000000001</v>
      </c>
      <c r="S28" s="7">
        <v>-0.59650559999999997</v>
      </c>
      <c r="T28" s="28">
        <v>2.5231340000000002</v>
      </c>
      <c r="U28" s="7">
        <v>-1.15269E-2</v>
      </c>
      <c r="V28" s="28">
        <v>1.2962560000000001</v>
      </c>
      <c r="W28" s="7">
        <v>2.4461110000000001E-2</v>
      </c>
      <c r="X28" s="7">
        <v>0.72590350000000003</v>
      </c>
    </row>
    <row r="29" spans="1:24" x14ac:dyDescent="0.15">
      <c r="A29" s="31">
        <v>1000</v>
      </c>
      <c r="B29" s="30">
        <v>-300</v>
      </c>
      <c r="C29" s="29">
        <v>1.128487</v>
      </c>
      <c r="D29" s="28">
        <v>0.25969100000000001</v>
      </c>
      <c r="E29" s="7">
        <v>0.60847099999999998</v>
      </c>
      <c r="F29" s="28">
        <v>8.4254080000000005E-3</v>
      </c>
      <c r="G29" s="7">
        <v>0.5836363</v>
      </c>
      <c r="H29" s="28">
        <v>3.9038860000000002E-2</v>
      </c>
      <c r="I29" s="7">
        <v>0.67629700000000004</v>
      </c>
      <c r="J29" s="28">
        <v>0.46665230000000002</v>
      </c>
      <c r="K29" s="7">
        <v>5.7239820000000003</v>
      </c>
      <c r="L29" s="28">
        <v>6.1516909999999996</v>
      </c>
      <c r="M29" s="7">
        <v>4.1074279999999996</v>
      </c>
      <c r="N29" s="28">
        <v>20.740100000000002</v>
      </c>
      <c r="O29" s="7">
        <v>7.3974729999999997</v>
      </c>
      <c r="P29" s="28">
        <v>58.142479999999999</v>
      </c>
      <c r="Q29" s="7">
        <v>1.132698</v>
      </c>
      <c r="R29" s="28">
        <v>0.24833949999999999</v>
      </c>
      <c r="S29" s="7">
        <v>-0.50739939999999994</v>
      </c>
      <c r="T29" s="28">
        <v>2.596441</v>
      </c>
      <c r="U29" s="7">
        <v>-1.15269E-2</v>
      </c>
      <c r="V29" s="28">
        <v>1.2962560000000001</v>
      </c>
      <c r="W29" s="7">
        <v>2.4461110000000001E-2</v>
      </c>
      <c r="X29" s="7">
        <v>0.72590350000000003</v>
      </c>
    </row>
    <row r="30" spans="1:24" x14ac:dyDescent="0.15">
      <c r="A30" s="31">
        <v>1100</v>
      </c>
      <c r="B30" s="30">
        <v>-300</v>
      </c>
      <c r="C30" s="29">
        <v>1.167456</v>
      </c>
      <c r="D30" s="28">
        <v>0.27335890000000002</v>
      </c>
      <c r="E30" s="7">
        <v>0.6156703</v>
      </c>
      <c r="F30" s="28">
        <v>8.8819639999999991E-3</v>
      </c>
      <c r="G30" s="7">
        <v>0.56994979999999995</v>
      </c>
      <c r="H30" s="28">
        <v>4.1246909999999998E-2</v>
      </c>
      <c r="I30" s="7">
        <v>0.67629700000000004</v>
      </c>
      <c r="J30" s="28">
        <v>0.46665230000000002</v>
      </c>
      <c r="K30" s="7">
        <v>5.7239820000000003</v>
      </c>
      <c r="L30" s="28">
        <v>6.1516909999999996</v>
      </c>
      <c r="M30" s="7">
        <v>4.1074279999999996</v>
      </c>
      <c r="N30" s="28">
        <v>20.740100000000002</v>
      </c>
      <c r="O30" s="7">
        <v>7.3944279999999996</v>
      </c>
      <c r="P30" s="28">
        <v>58.147559999999999</v>
      </c>
      <c r="Q30" s="7">
        <v>1.1609350000000001</v>
      </c>
      <c r="R30" s="28">
        <v>0.25881100000000001</v>
      </c>
      <c r="S30" s="7">
        <v>-0.41551589999999999</v>
      </c>
      <c r="T30" s="28">
        <v>2.7080860000000002</v>
      </c>
      <c r="U30" s="7">
        <v>-1.15269E-2</v>
      </c>
      <c r="V30" s="28">
        <v>1.2962560000000001</v>
      </c>
      <c r="W30" s="7">
        <v>2.4461110000000001E-2</v>
      </c>
      <c r="X30" s="7">
        <v>0.72590350000000003</v>
      </c>
    </row>
    <row r="31" spans="1:24" x14ac:dyDescent="0.15">
      <c r="A31" s="31">
        <v>0</v>
      </c>
      <c r="B31" s="30">
        <v>-200</v>
      </c>
      <c r="C31" s="29">
        <v>0.74913620000000003</v>
      </c>
      <c r="D31" s="28">
        <v>4.563731E-2</v>
      </c>
      <c r="E31" s="7">
        <v>0.51295089999999999</v>
      </c>
      <c r="F31" s="28">
        <v>6.7691699999999997E-3</v>
      </c>
      <c r="G31" s="7">
        <v>0.73386289999999998</v>
      </c>
      <c r="H31" s="28">
        <v>1.6195210000000002E-2</v>
      </c>
      <c r="I31" s="7">
        <v>0.61176830000000004</v>
      </c>
      <c r="J31" s="28">
        <v>0.233763</v>
      </c>
      <c r="K31" s="7">
        <v>5.0133429999999999</v>
      </c>
      <c r="L31" s="28">
        <v>3.9069950000000002</v>
      </c>
      <c r="M31" s="7">
        <v>2.0770930000000001</v>
      </c>
      <c r="N31" s="28">
        <v>10.38946</v>
      </c>
      <c r="O31" s="7">
        <v>15.299899999999999</v>
      </c>
      <c r="P31" s="28">
        <v>6.7652539999999997</v>
      </c>
      <c r="Q31" s="7">
        <v>0.68491489999999999</v>
      </c>
      <c r="R31" s="28">
        <v>5.4820319999999999E-2</v>
      </c>
      <c r="S31" s="7">
        <v>-2.225927</v>
      </c>
      <c r="T31" s="28">
        <v>1.3632139999999999</v>
      </c>
      <c r="U31" s="7">
        <v>0.87985970000000002</v>
      </c>
      <c r="V31" s="28">
        <v>0.6493679</v>
      </c>
      <c r="W31" s="7">
        <v>0.34810540000000001</v>
      </c>
      <c r="X31" s="7">
        <v>0.36364600000000002</v>
      </c>
    </row>
    <row r="32" spans="1:24" x14ac:dyDescent="0.15">
      <c r="A32" s="31">
        <v>100</v>
      </c>
      <c r="B32" s="30">
        <v>-200</v>
      </c>
      <c r="C32" s="29">
        <v>0.82200419999999996</v>
      </c>
      <c r="D32" s="28">
        <v>3.0488919999999999E-2</v>
      </c>
      <c r="E32" s="7">
        <v>0.51674569999999997</v>
      </c>
      <c r="F32" s="28">
        <v>6.5652599999999998E-3</v>
      </c>
      <c r="G32" s="7">
        <v>0.66118549999999998</v>
      </c>
      <c r="H32" s="28">
        <v>1.20343E-2</v>
      </c>
      <c r="I32" s="7">
        <v>1.4078219999999999</v>
      </c>
      <c r="J32" s="28">
        <v>0.13147900000000001</v>
      </c>
      <c r="K32" s="7">
        <v>7.6498759999999999</v>
      </c>
      <c r="L32" s="28">
        <v>2.365059</v>
      </c>
      <c r="M32" s="7">
        <v>1.6633009999999999</v>
      </c>
      <c r="N32" s="28">
        <v>5.8435100000000002</v>
      </c>
      <c r="O32" s="7">
        <v>7.0003440000000001</v>
      </c>
      <c r="P32" s="28">
        <v>0.49011060000000001</v>
      </c>
      <c r="Q32" s="7">
        <v>0.73330810000000002</v>
      </c>
      <c r="R32" s="28">
        <v>3.808139E-2</v>
      </c>
      <c r="S32" s="7">
        <v>-2.2241230000000001</v>
      </c>
      <c r="T32" s="28">
        <v>1.0982479999999999</v>
      </c>
      <c r="U32" s="7">
        <v>-0.46258779999999999</v>
      </c>
      <c r="V32" s="28">
        <v>0.3652164</v>
      </c>
      <c r="W32" s="7">
        <v>-2.751342E-2</v>
      </c>
      <c r="X32" s="7">
        <v>0.20452119999999999</v>
      </c>
    </row>
    <row r="33" spans="1:24" x14ac:dyDescent="0.15">
      <c r="A33" s="31">
        <v>200</v>
      </c>
      <c r="B33" s="30">
        <v>-200</v>
      </c>
      <c r="C33" s="29">
        <v>0.86170789999999997</v>
      </c>
      <c r="D33" s="28">
        <v>3.2920629999999999E-2</v>
      </c>
      <c r="E33" s="7">
        <v>0.52241990000000005</v>
      </c>
      <c r="F33" s="28">
        <v>6.5140900000000002E-3</v>
      </c>
      <c r="G33" s="7">
        <v>0.6256659</v>
      </c>
      <c r="H33" s="28">
        <v>1.3968059999999999E-2</v>
      </c>
      <c r="I33" s="7">
        <v>0.38918629999999999</v>
      </c>
      <c r="J33" s="28">
        <v>0.1998953</v>
      </c>
      <c r="K33" s="7">
        <v>5.2155040000000001</v>
      </c>
      <c r="L33" s="28">
        <v>3.7101150000000001</v>
      </c>
      <c r="M33" s="7">
        <v>1.8716159999999999</v>
      </c>
      <c r="N33" s="28">
        <v>8.8842370000000006</v>
      </c>
      <c r="O33" s="7">
        <v>0.80129240000000002</v>
      </c>
      <c r="P33" s="28">
        <v>3.490882</v>
      </c>
      <c r="Q33" s="7">
        <v>0.77631910000000004</v>
      </c>
      <c r="R33" s="28">
        <v>4.1063240000000001E-2</v>
      </c>
      <c r="S33" s="7">
        <v>-1.8564769999999999</v>
      </c>
      <c r="T33" s="28">
        <v>1.216154</v>
      </c>
      <c r="U33" s="7">
        <v>0.2464075</v>
      </c>
      <c r="V33" s="28">
        <v>0.55528949999999999</v>
      </c>
      <c r="W33" s="7">
        <v>0.7663008</v>
      </c>
      <c r="X33" s="7">
        <v>0.31096210000000002</v>
      </c>
    </row>
    <row r="34" spans="1:24" x14ac:dyDescent="0.15">
      <c r="A34" s="31">
        <v>300</v>
      </c>
      <c r="B34" s="30">
        <v>-200</v>
      </c>
      <c r="C34" s="29">
        <v>0.92454530000000001</v>
      </c>
      <c r="D34" s="28">
        <v>5.5409119999999999E-2</v>
      </c>
      <c r="E34" s="7">
        <v>0.52987399999999996</v>
      </c>
      <c r="F34" s="28">
        <v>6.5636399999999999E-3</v>
      </c>
      <c r="G34" s="7">
        <v>0.65502130000000003</v>
      </c>
      <c r="H34" s="28">
        <v>1.9701369999999999E-2</v>
      </c>
      <c r="I34" s="7">
        <v>0.55026900000000001</v>
      </c>
      <c r="J34" s="28">
        <v>0.38306580000000001</v>
      </c>
      <c r="K34" s="7">
        <v>5.8713649999999999</v>
      </c>
      <c r="L34" s="28">
        <v>5.9973219999999996</v>
      </c>
      <c r="M34" s="7">
        <v>2.680123</v>
      </c>
      <c r="N34" s="28">
        <v>17.02515</v>
      </c>
      <c r="O34" s="7">
        <v>14.030250000000001</v>
      </c>
      <c r="P34" s="28">
        <v>32.830329999999996</v>
      </c>
      <c r="Q34" s="7">
        <v>0.85657369999999999</v>
      </c>
      <c r="R34" s="28">
        <v>6.5772960000000005E-2</v>
      </c>
      <c r="S34" s="7">
        <v>-1.8251649999999999</v>
      </c>
      <c r="T34" s="28">
        <v>1.5531729999999999</v>
      </c>
      <c r="U34" s="7">
        <v>0.38991769999999998</v>
      </c>
      <c r="V34" s="28">
        <v>1.0641039999999999</v>
      </c>
      <c r="W34" s="7">
        <v>0.40786430000000001</v>
      </c>
      <c r="X34" s="7">
        <v>0.59589840000000005</v>
      </c>
    </row>
    <row r="35" spans="1:24" x14ac:dyDescent="0.15">
      <c r="A35" s="31">
        <v>400</v>
      </c>
      <c r="B35" s="30">
        <v>-200</v>
      </c>
      <c r="C35" s="29">
        <v>1.0802229999999999</v>
      </c>
      <c r="D35" s="28">
        <v>0.1082207</v>
      </c>
      <c r="E35" s="7">
        <v>0.53888800000000003</v>
      </c>
      <c r="F35" s="28">
        <v>6.6662759999999996E-3</v>
      </c>
      <c r="G35" s="7">
        <v>0.63415449999999995</v>
      </c>
      <c r="H35" s="28">
        <v>2.555584E-2</v>
      </c>
      <c r="I35" s="7">
        <v>0.70778099999999999</v>
      </c>
      <c r="J35" s="28">
        <v>0.46476499999999998</v>
      </c>
      <c r="K35" s="7">
        <v>5.7239820000000003</v>
      </c>
      <c r="L35" s="28">
        <v>6.1516909999999996</v>
      </c>
      <c r="M35" s="7">
        <v>4.0225479999999996</v>
      </c>
      <c r="N35" s="28">
        <v>20.656220000000001</v>
      </c>
      <c r="O35" s="7">
        <v>10.81869</v>
      </c>
      <c r="P35" s="28">
        <v>55.312800000000003</v>
      </c>
      <c r="Q35" s="7">
        <v>1.034152</v>
      </c>
      <c r="R35" s="28">
        <v>0.1194195</v>
      </c>
      <c r="S35" s="7">
        <v>-1.4397420000000001</v>
      </c>
      <c r="T35" s="28">
        <v>1.8792740000000001</v>
      </c>
      <c r="U35" s="7">
        <v>2.4664719999999999E-3</v>
      </c>
      <c r="V35" s="28">
        <v>1.2910159999999999</v>
      </c>
      <c r="W35" s="7">
        <v>4.0760279999999998E-3</v>
      </c>
      <c r="X35" s="7">
        <v>0.72296899999999997</v>
      </c>
    </row>
    <row r="36" spans="1:24" x14ac:dyDescent="0.15">
      <c r="A36" s="31">
        <v>500</v>
      </c>
      <c r="B36" s="30">
        <v>-200</v>
      </c>
      <c r="C36" s="29">
        <v>1.2147269999999999</v>
      </c>
      <c r="D36" s="28">
        <v>0.1500156</v>
      </c>
      <c r="E36" s="7">
        <v>0.54913060000000002</v>
      </c>
      <c r="F36" s="28">
        <v>6.7873439999999998E-3</v>
      </c>
      <c r="G36" s="7">
        <v>0.60553219999999996</v>
      </c>
      <c r="H36" s="28">
        <v>2.847121E-2</v>
      </c>
      <c r="I36" s="7">
        <v>0.67629700000000004</v>
      </c>
      <c r="J36" s="28">
        <v>0.46665230000000002</v>
      </c>
      <c r="K36" s="7">
        <v>5.7239820000000003</v>
      </c>
      <c r="L36" s="28">
        <v>6.1516909999999996</v>
      </c>
      <c r="M36" s="7">
        <v>4.1074279999999996</v>
      </c>
      <c r="N36" s="28">
        <v>20.740100000000002</v>
      </c>
      <c r="O36" s="7">
        <v>7.861237</v>
      </c>
      <c r="P36" s="28">
        <v>57.667960000000001</v>
      </c>
      <c r="Q36" s="7">
        <v>1.1894309999999999</v>
      </c>
      <c r="R36" s="28">
        <v>0.15836910000000001</v>
      </c>
      <c r="S36" s="7">
        <v>-1.0083139999999999</v>
      </c>
      <c r="T36" s="28">
        <v>2.0387460000000002</v>
      </c>
      <c r="U36" s="7">
        <v>-1.15269E-2</v>
      </c>
      <c r="V36" s="28">
        <v>1.2962560000000001</v>
      </c>
      <c r="W36" s="7">
        <v>2.4461110000000001E-2</v>
      </c>
      <c r="X36" s="7">
        <v>0.72590350000000003</v>
      </c>
    </row>
    <row r="37" spans="1:24" x14ac:dyDescent="0.15">
      <c r="A37" s="31">
        <v>600</v>
      </c>
      <c r="B37" s="30">
        <v>-200</v>
      </c>
      <c r="C37" s="29">
        <v>1.17319</v>
      </c>
      <c r="D37" s="28">
        <v>0.15895119999999999</v>
      </c>
      <c r="E37" s="7">
        <v>0.56017459999999997</v>
      </c>
      <c r="F37" s="28">
        <v>6.9097660000000003E-3</v>
      </c>
      <c r="G37" s="7">
        <v>0.59300830000000004</v>
      </c>
      <c r="H37" s="28">
        <v>2.93496E-2</v>
      </c>
      <c r="I37" s="7">
        <v>0.67594359999999998</v>
      </c>
      <c r="J37" s="28">
        <v>0.46663900000000003</v>
      </c>
      <c r="K37" s="7">
        <v>5.7239820000000003</v>
      </c>
      <c r="L37" s="28">
        <v>6.1516909999999996</v>
      </c>
      <c r="M37" s="7">
        <v>4.1064379999999998</v>
      </c>
      <c r="N37" s="28">
        <v>20.739509999999999</v>
      </c>
      <c r="O37" s="7">
        <v>6.9471949999999998</v>
      </c>
      <c r="P37" s="28">
        <v>57.446930000000002</v>
      </c>
      <c r="Q37" s="7">
        <v>1.1650780000000001</v>
      </c>
      <c r="R37" s="28">
        <v>0.16507740000000001</v>
      </c>
      <c r="S37" s="7">
        <v>-0.73417169999999998</v>
      </c>
      <c r="T37" s="28">
        <v>2.0864959999999999</v>
      </c>
      <c r="U37" s="7">
        <v>-1.1895569999999999E-2</v>
      </c>
      <c r="V37" s="28">
        <v>1.296219</v>
      </c>
      <c r="W37" s="7">
        <v>2.5268410000000002E-2</v>
      </c>
      <c r="X37" s="7">
        <v>0.7258829</v>
      </c>
    </row>
    <row r="38" spans="1:24" x14ac:dyDescent="0.15">
      <c r="A38" s="31">
        <v>700</v>
      </c>
      <c r="B38" s="30">
        <v>-200</v>
      </c>
      <c r="C38" s="29">
        <v>1.0079320000000001</v>
      </c>
      <c r="D38" s="28">
        <v>0.15509049999999999</v>
      </c>
      <c r="E38" s="7">
        <v>0.5715211</v>
      </c>
      <c r="F38" s="28">
        <v>7.0350370000000001E-3</v>
      </c>
      <c r="G38" s="7">
        <v>0.59905399999999998</v>
      </c>
      <c r="H38" s="28">
        <v>2.9520870000000001E-2</v>
      </c>
      <c r="I38" s="7">
        <v>0.67451329999999998</v>
      </c>
      <c r="J38" s="28">
        <v>0.46653509999999998</v>
      </c>
      <c r="K38" s="7">
        <v>5.7239820000000003</v>
      </c>
      <c r="L38" s="28">
        <v>6.1516909999999996</v>
      </c>
      <c r="M38" s="7">
        <v>4.1084300000000002</v>
      </c>
      <c r="N38" s="28">
        <v>20.73489</v>
      </c>
      <c r="O38" s="7">
        <v>8.8911359999999995</v>
      </c>
      <c r="P38" s="28">
        <v>57.183529999999998</v>
      </c>
      <c r="Q38" s="7">
        <v>1.016839</v>
      </c>
      <c r="R38" s="28">
        <v>0.16092529999999999</v>
      </c>
      <c r="S38" s="7">
        <v>-0.66674940000000005</v>
      </c>
      <c r="T38" s="28">
        <v>2.095777</v>
      </c>
      <c r="U38" s="7">
        <v>-2.0904299999999999E-3</v>
      </c>
      <c r="V38" s="28">
        <v>1.2959309999999999</v>
      </c>
      <c r="W38" s="7">
        <v>1.9687509999999998E-2</v>
      </c>
      <c r="X38" s="7">
        <v>0.72572119999999996</v>
      </c>
    </row>
    <row r="39" spans="1:24" x14ac:dyDescent="0.15">
      <c r="A39" s="31">
        <v>800</v>
      </c>
      <c r="B39" s="30">
        <v>-200</v>
      </c>
      <c r="C39" s="29">
        <v>0.90507660000000001</v>
      </c>
      <c r="D39" s="28">
        <v>0.1535649</v>
      </c>
      <c r="E39" s="7">
        <v>0.58262919999999996</v>
      </c>
      <c r="F39" s="28">
        <v>7.1815350000000002E-3</v>
      </c>
      <c r="G39" s="7">
        <v>0.60326329999999995</v>
      </c>
      <c r="H39" s="28">
        <v>2.974454E-2</v>
      </c>
      <c r="I39" s="7">
        <v>0.67809140000000001</v>
      </c>
      <c r="J39" s="28">
        <v>0.4665319</v>
      </c>
      <c r="K39" s="7">
        <v>5.7239820000000003</v>
      </c>
      <c r="L39" s="28">
        <v>6.1516909999999996</v>
      </c>
      <c r="M39" s="7">
        <v>4.1089690000000001</v>
      </c>
      <c r="N39" s="28">
        <v>20.734749999999998</v>
      </c>
      <c r="O39" s="7">
        <v>8.6359929999999991</v>
      </c>
      <c r="P39" s="28">
        <v>57.15896</v>
      </c>
      <c r="Q39" s="7">
        <v>0.93176320000000001</v>
      </c>
      <c r="R39" s="28">
        <v>0.15933629999999999</v>
      </c>
      <c r="S39" s="7">
        <v>-0.66145969999999998</v>
      </c>
      <c r="T39" s="28">
        <v>2.1081720000000002</v>
      </c>
      <c r="U39" s="7">
        <v>-1.0413220000000001E-2</v>
      </c>
      <c r="V39" s="28">
        <v>1.295922</v>
      </c>
      <c r="W39" s="7">
        <v>2.060559E-2</v>
      </c>
      <c r="X39" s="7">
        <v>0.72571600000000003</v>
      </c>
    </row>
    <row r="40" spans="1:24" x14ac:dyDescent="0.15">
      <c r="A40" s="31">
        <v>900</v>
      </c>
      <c r="B40" s="30">
        <v>-200</v>
      </c>
      <c r="C40" s="29">
        <v>0.92751899999999998</v>
      </c>
      <c r="D40" s="28">
        <v>0.1577954</v>
      </c>
      <c r="E40" s="7">
        <v>0.59295149999999996</v>
      </c>
      <c r="F40" s="28">
        <v>7.3806779999999999E-3</v>
      </c>
      <c r="G40" s="7">
        <v>0.59385699999999997</v>
      </c>
      <c r="H40" s="28">
        <v>3.0431360000000001E-2</v>
      </c>
      <c r="I40" s="7">
        <v>0.67569129999999999</v>
      </c>
      <c r="J40" s="28">
        <v>0.46662150000000002</v>
      </c>
      <c r="K40" s="7">
        <v>5.7239820000000003</v>
      </c>
      <c r="L40" s="28">
        <v>6.1516909999999996</v>
      </c>
      <c r="M40" s="7">
        <v>4.1051120000000001</v>
      </c>
      <c r="N40" s="28">
        <v>20.73873</v>
      </c>
      <c r="O40" s="7">
        <v>7.1917299999999997</v>
      </c>
      <c r="P40" s="28">
        <v>57.365479999999998</v>
      </c>
      <c r="Q40" s="7">
        <v>0.96442450000000002</v>
      </c>
      <c r="R40" s="28">
        <v>0.1629919</v>
      </c>
      <c r="S40" s="7">
        <v>-0.59533740000000002</v>
      </c>
      <c r="T40" s="28">
        <v>2.1466340000000002</v>
      </c>
      <c r="U40" s="7">
        <v>-1.046825E-2</v>
      </c>
      <c r="V40" s="28">
        <v>1.29617</v>
      </c>
      <c r="W40" s="7">
        <v>2.4789390000000001E-2</v>
      </c>
      <c r="X40" s="7">
        <v>0.72585549999999999</v>
      </c>
    </row>
    <row r="41" spans="1:24" x14ac:dyDescent="0.15">
      <c r="A41" s="31">
        <v>1000</v>
      </c>
      <c r="B41" s="30">
        <v>-200</v>
      </c>
      <c r="C41" s="29">
        <v>0.99097100000000005</v>
      </c>
      <c r="D41" s="28">
        <v>0.16976720000000001</v>
      </c>
      <c r="E41" s="7">
        <v>0.6019738</v>
      </c>
      <c r="F41" s="28">
        <v>7.6709480000000003E-3</v>
      </c>
      <c r="G41" s="7">
        <v>0.58062170000000002</v>
      </c>
      <c r="H41" s="28">
        <v>3.2070519999999998E-2</v>
      </c>
      <c r="I41" s="7">
        <v>0.67629700000000004</v>
      </c>
      <c r="J41" s="28">
        <v>0.46665230000000002</v>
      </c>
      <c r="K41" s="7">
        <v>5.7239820000000003</v>
      </c>
      <c r="L41" s="28">
        <v>6.1516909999999996</v>
      </c>
      <c r="M41" s="7">
        <v>4.1074279999999996</v>
      </c>
      <c r="N41" s="28">
        <v>20.740100000000002</v>
      </c>
      <c r="O41" s="7">
        <v>7.2846359999999999</v>
      </c>
      <c r="P41" s="28">
        <v>57.465049999999998</v>
      </c>
      <c r="Q41" s="7">
        <v>1.0239199999999999</v>
      </c>
      <c r="R41" s="28">
        <v>0.17356740000000001</v>
      </c>
      <c r="S41" s="7">
        <v>-0.49606420000000001</v>
      </c>
      <c r="T41" s="28">
        <v>2.2373810000000001</v>
      </c>
      <c r="U41" s="7">
        <v>-1.15269E-2</v>
      </c>
      <c r="V41" s="28">
        <v>1.2962560000000001</v>
      </c>
      <c r="W41" s="7">
        <v>2.4461110000000001E-2</v>
      </c>
      <c r="X41" s="7">
        <v>0.72590350000000003</v>
      </c>
    </row>
    <row r="42" spans="1:24" x14ac:dyDescent="0.15">
      <c r="A42" s="31">
        <v>1100</v>
      </c>
      <c r="B42" s="30">
        <v>-200</v>
      </c>
      <c r="C42" s="29">
        <v>1.0417879999999999</v>
      </c>
      <c r="D42" s="28">
        <v>0.1995054</v>
      </c>
      <c r="E42" s="7">
        <v>0.6092554</v>
      </c>
      <c r="F42" s="28">
        <v>8.0898959999999992E-3</v>
      </c>
      <c r="G42" s="7">
        <v>0.56583559999999999</v>
      </c>
      <c r="H42" s="28">
        <v>3.5336270000000003E-2</v>
      </c>
      <c r="I42" s="7">
        <v>0.67629700000000004</v>
      </c>
      <c r="J42" s="28">
        <v>0.46665230000000002</v>
      </c>
      <c r="K42" s="7">
        <v>5.7239820000000003</v>
      </c>
      <c r="L42" s="28">
        <v>6.1516909999999996</v>
      </c>
      <c r="M42" s="7">
        <v>4.1074279999999996</v>
      </c>
      <c r="N42" s="28">
        <v>20.740100000000002</v>
      </c>
      <c r="O42" s="7">
        <v>7.1878039999999999</v>
      </c>
      <c r="P42" s="28">
        <v>57.829459999999997</v>
      </c>
      <c r="Q42" s="7">
        <v>1.0610219999999999</v>
      </c>
      <c r="R42" s="28">
        <v>0.1996243</v>
      </c>
      <c r="S42" s="7">
        <v>-0.38700709999999999</v>
      </c>
      <c r="T42" s="28">
        <v>2.4109319999999999</v>
      </c>
      <c r="U42" s="7">
        <v>-1.15269E-2</v>
      </c>
      <c r="V42" s="28">
        <v>1.2962560000000001</v>
      </c>
      <c r="W42" s="7">
        <v>2.4461110000000001E-2</v>
      </c>
      <c r="X42" s="7">
        <v>0.72590350000000003</v>
      </c>
    </row>
    <row r="43" spans="1:24" x14ac:dyDescent="0.15">
      <c r="A43" s="31">
        <v>0</v>
      </c>
      <c r="B43" s="30">
        <v>-100</v>
      </c>
      <c r="C43" s="29">
        <v>0.76841740000000003</v>
      </c>
      <c r="D43" s="28">
        <v>3.7823780000000001E-2</v>
      </c>
      <c r="E43" s="7">
        <v>0.52229179999999997</v>
      </c>
      <c r="F43" s="28">
        <v>6.624441E-3</v>
      </c>
      <c r="G43" s="7">
        <v>0.63730200000000004</v>
      </c>
      <c r="H43" s="28">
        <v>1.395102E-2</v>
      </c>
      <c r="I43" s="7">
        <v>0.4999326</v>
      </c>
      <c r="J43" s="28">
        <v>0.16034029999999999</v>
      </c>
      <c r="K43" s="7">
        <v>4.5592920000000001</v>
      </c>
      <c r="L43" s="28">
        <v>2.8106599999999999</v>
      </c>
      <c r="M43" s="7">
        <v>2.851362</v>
      </c>
      <c r="N43" s="28">
        <v>7.1262359999999996</v>
      </c>
      <c r="O43" s="7">
        <v>4.3163609999999997</v>
      </c>
      <c r="P43" s="28">
        <v>3.3011499999999998</v>
      </c>
      <c r="Q43" s="7">
        <v>0.71062550000000002</v>
      </c>
      <c r="R43" s="28">
        <v>4.6523670000000003E-2</v>
      </c>
      <c r="S43" s="7">
        <v>-1.9398219999999999</v>
      </c>
      <c r="T43" s="28">
        <v>1.2355050000000001</v>
      </c>
      <c r="U43" s="7">
        <v>0.9927764</v>
      </c>
      <c r="V43" s="28">
        <v>0.44547059999999999</v>
      </c>
      <c r="W43" s="7">
        <v>-5.00402E-2</v>
      </c>
      <c r="X43" s="7">
        <v>0.2494635</v>
      </c>
    </row>
    <row r="44" spans="1:24" x14ac:dyDescent="0.15">
      <c r="A44" s="31">
        <v>100</v>
      </c>
      <c r="B44" s="30">
        <v>-100</v>
      </c>
      <c r="C44" s="29">
        <v>0.80227839999999995</v>
      </c>
      <c r="D44" s="28">
        <v>3.067392E-2</v>
      </c>
      <c r="E44" s="7">
        <v>0.52456510000000001</v>
      </c>
      <c r="F44" s="28">
        <v>6.4214809999999997E-3</v>
      </c>
      <c r="G44" s="7">
        <v>0.65025670000000002</v>
      </c>
      <c r="H44" s="28">
        <v>1.3503569999999999E-2</v>
      </c>
      <c r="I44" s="7">
        <v>1.879767</v>
      </c>
      <c r="J44" s="28">
        <v>0.1946001</v>
      </c>
      <c r="K44" s="7">
        <v>11.37626</v>
      </c>
      <c r="L44" s="28">
        <v>3.6819299999999999</v>
      </c>
      <c r="M44" s="7">
        <v>1.6919960000000001</v>
      </c>
      <c r="N44" s="28">
        <v>8.6488949999999996</v>
      </c>
      <c r="O44" s="7">
        <v>8.5392150000000004</v>
      </c>
      <c r="P44" s="28">
        <v>2.7704260000000001</v>
      </c>
      <c r="Q44" s="7">
        <v>0.72859130000000005</v>
      </c>
      <c r="R44" s="28">
        <v>3.8326359999999997E-2</v>
      </c>
      <c r="S44" s="7">
        <v>-2.336999</v>
      </c>
      <c r="T44" s="28">
        <v>1.176485</v>
      </c>
      <c r="U44" s="7">
        <v>-1.5822270000000001</v>
      </c>
      <c r="V44" s="28">
        <v>0.54052900000000004</v>
      </c>
      <c r="W44" s="7">
        <v>-0.23465559999999999</v>
      </c>
      <c r="X44" s="7">
        <v>0.30269620000000003</v>
      </c>
    </row>
    <row r="45" spans="1:24" x14ac:dyDescent="0.15">
      <c r="A45" s="31">
        <v>200</v>
      </c>
      <c r="B45" s="30">
        <v>-100</v>
      </c>
      <c r="C45" s="29">
        <v>0.8101064</v>
      </c>
      <c r="D45" s="28">
        <v>3.065886E-2</v>
      </c>
      <c r="E45" s="7">
        <v>0.52823549999999997</v>
      </c>
      <c r="F45" s="28">
        <v>6.3581100000000002E-3</v>
      </c>
      <c r="G45" s="7">
        <v>0.6344033</v>
      </c>
      <c r="H45" s="28">
        <v>1.279314E-2</v>
      </c>
      <c r="I45" s="7">
        <v>1.019987</v>
      </c>
      <c r="J45" s="28">
        <v>0.1587364</v>
      </c>
      <c r="K45" s="7">
        <v>8.9931800000000006</v>
      </c>
      <c r="L45" s="28">
        <v>2.9585240000000002</v>
      </c>
      <c r="M45" s="7">
        <v>1.308317</v>
      </c>
      <c r="N45" s="28">
        <v>7.0549530000000003</v>
      </c>
      <c r="O45" s="7">
        <v>5.7750019999999997</v>
      </c>
      <c r="P45" s="28">
        <v>1.5980460000000001</v>
      </c>
      <c r="Q45" s="7">
        <v>0.73825359999999995</v>
      </c>
      <c r="R45" s="28">
        <v>3.8388470000000001E-2</v>
      </c>
      <c r="S45" s="7">
        <v>-1.96513</v>
      </c>
      <c r="T45" s="28">
        <v>1.14201</v>
      </c>
      <c r="U45" s="7">
        <v>-0.79269120000000004</v>
      </c>
      <c r="V45" s="28">
        <v>0.44092619999999999</v>
      </c>
      <c r="W45" s="7">
        <v>0.4563294</v>
      </c>
      <c r="X45" s="7">
        <v>0.24691859999999999</v>
      </c>
    </row>
    <row r="46" spans="1:24" x14ac:dyDescent="0.15">
      <c r="A46" s="31">
        <v>300</v>
      </c>
      <c r="B46" s="30">
        <v>-100</v>
      </c>
      <c r="C46" s="29">
        <v>0.89085259999999999</v>
      </c>
      <c r="D46" s="28">
        <v>3.7754450000000002E-2</v>
      </c>
      <c r="E46" s="7">
        <v>0.53331130000000004</v>
      </c>
      <c r="F46" s="28">
        <v>6.3812000000000001E-3</v>
      </c>
      <c r="G46" s="7">
        <v>0.61429929999999999</v>
      </c>
      <c r="H46" s="28">
        <v>1.3734939999999999E-2</v>
      </c>
      <c r="I46" s="7">
        <v>0.7794816</v>
      </c>
      <c r="J46" s="28">
        <v>0.1573001</v>
      </c>
      <c r="K46" s="7">
        <v>5.86463</v>
      </c>
      <c r="L46" s="28">
        <v>2.737749</v>
      </c>
      <c r="M46" s="7">
        <v>1.8423929999999999</v>
      </c>
      <c r="N46" s="28">
        <v>6.9911180000000002</v>
      </c>
      <c r="O46" s="7">
        <v>14.86247</v>
      </c>
      <c r="P46" s="28">
        <v>3.506799</v>
      </c>
      <c r="Q46" s="7">
        <v>0.82994420000000002</v>
      </c>
      <c r="R46" s="28">
        <v>4.6619050000000002E-2</v>
      </c>
      <c r="S46" s="7">
        <v>-1.7441120000000001</v>
      </c>
      <c r="T46" s="28">
        <v>1.219735</v>
      </c>
      <c r="U46" s="7">
        <v>0.55167100000000002</v>
      </c>
      <c r="V46" s="28">
        <v>0.43700119999999998</v>
      </c>
      <c r="W46" s="7">
        <v>0.28865960000000002</v>
      </c>
      <c r="X46" s="7">
        <v>0.24472070000000001</v>
      </c>
    </row>
    <row r="47" spans="1:24" x14ac:dyDescent="0.15">
      <c r="A47" s="31">
        <v>400</v>
      </c>
      <c r="B47" s="30">
        <v>-100</v>
      </c>
      <c r="C47" s="29">
        <v>1.0982400000000001</v>
      </c>
      <c r="D47" s="28">
        <v>5.8040899999999999E-2</v>
      </c>
      <c r="E47" s="7">
        <v>0.5397227</v>
      </c>
      <c r="F47" s="28">
        <v>6.4443590000000002E-3</v>
      </c>
      <c r="G47" s="7">
        <v>0.58175239999999995</v>
      </c>
      <c r="H47" s="28">
        <v>2.047705E-2</v>
      </c>
      <c r="I47" s="7">
        <v>0.67969550000000001</v>
      </c>
      <c r="J47" s="28">
        <v>0.42454809999999998</v>
      </c>
      <c r="K47" s="7">
        <v>5.6922110000000004</v>
      </c>
      <c r="L47" s="28">
        <v>6.1210940000000003</v>
      </c>
      <c r="M47" s="7">
        <v>3.0200239999999998</v>
      </c>
      <c r="N47" s="28">
        <v>18.86881</v>
      </c>
      <c r="O47" s="7">
        <v>11.456519999999999</v>
      </c>
      <c r="P47" s="28">
        <v>42.129849999999998</v>
      </c>
      <c r="Q47" s="7">
        <v>1.054826</v>
      </c>
      <c r="R47" s="28">
        <v>6.8956980000000001E-2</v>
      </c>
      <c r="S47" s="7">
        <v>-1.2367360000000001</v>
      </c>
      <c r="T47" s="28">
        <v>1.590624</v>
      </c>
      <c r="U47" s="7">
        <v>0.26684330000000001</v>
      </c>
      <c r="V47" s="28">
        <v>1.1793089999999999</v>
      </c>
      <c r="W47" s="7">
        <v>0.20865500000000001</v>
      </c>
      <c r="X47" s="7">
        <v>0.66041300000000003</v>
      </c>
    </row>
    <row r="48" spans="1:24" x14ac:dyDescent="0.15">
      <c r="A48" s="31">
        <v>500</v>
      </c>
      <c r="B48" s="30">
        <v>-100</v>
      </c>
      <c r="C48" s="29">
        <v>1.2585569999999999</v>
      </c>
      <c r="D48" s="28">
        <v>7.0758669999999996E-2</v>
      </c>
      <c r="E48" s="7">
        <v>0.54731620000000003</v>
      </c>
      <c r="F48" s="28">
        <v>6.5156889999999999E-3</v>
      </c>
      <c r="G48" s="7">
        <v>0.54944769999999998</v>
      </c>
      <c r="H48" s="28">
        <v>2.1662939999999999E-2</v>
      </c>
      <c r="I48" s="7">
        <v>0.62694830000000001</v>
      </c>
      <c r="J48" s="28">
        <v>0.4190161</v>
      </c>
      <c r="K48" s="7">
        <v>5.5535690000000004</v>
      </c>
      <c r="L48" s="28">
        <v>6.0562259999999997</v>
      </c>
      <c r="M48" s="7">
        <v>3.7246229999999998</v>
      </c>
      <c r="N48" s="28">
        <v>18.62294</v>
      </c>
      <c r="O48" s="7">
        <v>9.0808750000000007</v>
      </c>
      <c r="P48" s="28">
        <v>41.847000000000001</v>
      </c>
      <c r="Q48" s="7">
        <v>1.231139</v>
      </c>
      <c r="R48" s="28">
        <v>8.1781060000000003E-2</v>
      </c>
      <c r="S48" s="7">
        <v>-0.68720079999999995</v>
      </c>
      <c r="T48" s="28">
        <v>1.6613469999999999</v>
      </c>
      <c r="U48" s="7">
        <v>0.38867930000000001</v>
      </c>
      <c r="V48" s="28">
        <v>1.1639459999999999</v>
      </c>
      <c r="W48" s="7">
        <v>-5.1767199999999999E-2</v>
      </c>
      <c r="X48" s="7">
        <v>0.65180970000000005</v>
      </c>
    </row>
    <row r="49" spans="1:24" x14ac:dyDescent="0.15">
      <c r="A49" s="31">
        <v>600</v>
      </c>
      <c r="B49" s="30">
        <v>-100</v>
      </c>
      <c r="C49" s="29">
        <v>1.1860310000000001</v>
      </c>
      <c r="D49" s="28">
        <v>6.8708140000000001E-2</v>
      </c>
      <c r="E49" s="7">
        <v>0.55585079999999998</v>
      </c>
      <c r="F49" s="28">
        <v>6.5813470000000004E-3</v>
      </c>
      <c r="G49" s="7">
        <v>0.54093469999999999</v>
      </c>
      <c r="H49" s="28">
        <v>2.1176110000000001E-2</v>
      </c>
      <c r="I49" s="7">
        <v>0.55940869999999998</v>
      </c>
      <c r="J49" s="28">
        <v>0.39467269999999999</v>
      </c>
      <c r="K49" s="7">
        <v>5.3798620000000001</v>
      </c>
      <c r="L49" s="28">
        <v>5.9565549999999998</v>
      </c>
      <c r="M49" s="7">
        <v>3.7873329999999998</v>
      </c>
      <c r="N49" s="28">
        <v>17.54101</v>
      </c>
      <c r="O49" s="7">
        <v>3.3051170000000001</v>
      </c>
      <c r="P49" s="28">
        <v>36.049010000000003</v>
      </c>
      <c r="Q49" s="7">
        <v>1.1679850000000001</v>
      </c>
      <c r="R49" s="28">
        <v>7.9006580000000007E-2</v>
      </c>
      <c r="S49" s="7">
        <v>-0.36404920000000002</v>
      </c>
      <c r="T49" s="28">
        <v>1.6363970000000001</v>
      </c>
      <c r="U49" s="7">
        <v>0.10523250000000001</v>
      </c>
      <c r="V49" s="28">
        <v>1.096336</v>
      </c>
      <c r="W49" s="7">
        <v>0.11899079999999999</v>
      </c>
      <c r="X49" s="7">
        <v>0.61394789999999999</v>
      </c>
    </row>
    <row r="50" spans="1:24" x14ac:dyDescent="0.15">
      <c r="A50" s="31">
        <v>700</v>
      </c>
      <c r="B50" s="30">
        <v>-100</v>
      </c>
      <c r="C50" s="29">
        <v>0.97021520000000006</v>
      </c>
      <c r="D50" s="28">
        <v>6.4149970000000001E-2</v>
      </c>
      <c r="E50" s="7">
        <v>0.56500059999999996</v>
      </c>
      <c r="F50" s="28">
        <v>6.6458669999999997E-3</v>
      </c>
      <c r="G50" s="7">
        <v>0.57877350000000005</v>
      </c>
      <c r="H50" s="28">
        <v>2.056183E-2</v>
      </c>
      <c r="I50" s="7">
        <v>0.5058956</v>
      </c>
      <c r="J50" s="28">
        <v>0.37587470000000001</v>
      </c>
      <c r="K50" s="7">
        <v>5.3398950000000003</v>
      </c>
      <c r="L50" s="28">
        <v>5.8281150000000004</v>
      </c>
      <c r="M50" s="7">
        <v>3.8605529999999999</v>
      </c>
      <c r="N50" s="28">
        <v>16.705539999999999</v>
      </c>
      <c r="O50" s="7">
        <v>15.661670000000001</v>
      </c>
      <c r="P50" s="28">
        <v>32.000439999999998</v>
      </c>
      <c r="Q50" s="7">
        <v>0.96459300000000003</v>
      </c>
      <c r="R50" s="28">
        <v>7.4171260000000003E-2</v>
      </c>
      <c r="S50" s="7">
        <v>-0.50185109999999999</v>
      </c>
      <c r="T50" s="28">
        <v>1.603232</v>
      </c>
      <c r="U50" s="7">
        <v>0.40690340000000003</v>
      </c>
      <c r="V50" s="28">
        <v>1.0441020000000001</v>
      </c>
      <c r="W50" s="7">
        <v>-6.1035079999999999E-2</v>
      </c>
      <c r="X50" s="7">
        <v>0.58469700000000002</v>
      </c>
    </row>
    <row r="51" spans="1:24" x14ac:dyDescent="0.15">
      <c r="A51" s="31">
        <v>800</v>
      </c>
      <c r="B51" s="30">
        <v>-100</v>
      </c>
      <c r="C51" s="29">
        <v>0.85253179999999995</v>
      </c>
      <c r="D51" s="28">
        <v>6.2618389999999996E-2</v>
      </c>
      <c r="E51" s="7">
        <v>0.57436480000000001</v>
      </c>
      <c r="F51" s="28">
        <v>6.7304720000000004E-3</v>
      </c>
      <c r="G51" s="7">
        <v>0.59990980000000005</v>
      </c>
      <c r="H51" s="28">
        <v>2.040525E-2</v>
      </c>
      <c r="I51" s="7">
        <v>0.72121219999999997</v>
      </c>
      <c r="J51" s="28">
        <v>0.37080259999999998</v>
      </c>
      <c r="K51" s="7">
        <v>5.5355549999999996</v>
      </c>
      <c r="L51" s="28">
        <v>5.8007819999999999</v>
      </c>
      <c r="M51" s="7">
        <v>4.1473230000000001</v>
      </c>
      <c r="N51" s="28">
        <v>16.480119999999999</v>
      </c>
      <c r="O51" s="7">
        <v>14.619669999999999</v>
      </c>
      <c r="P51" s="28">
        <v>31.698460000000001</v>
      </c>
      <c r="Q51" s="7">
        <v>0.86690670000000003</v>
      </c>
      <c r="R51" s="28">
        <v>7.2550020000000007E-2</v>
      </c>
      <c r="S51" s="7">
        <v>-0.65180090000000002</v>
      </c>
      <c r="T51" s="28">
        <v>1.595305</v>
      </c>
      <c r="U51" s="7">
        <v>0.41000740000000002</v>
      </c>
      <c r="V51" s="28">
        <v>1.029989</v>
      </c>
      <c r="W51" s="7">
        <v>-0.38420539999999997</v>
      </c>
      <c r="X51" s="7">
        <v>0.57679400000000003</v>
      </c>
    </row>
    <row r="52" spans="1:24" x14ac:dyDescent="0.15">
      <c r="A52" s="31">
        <v>900</v>
      </c>
      <c r="B52" s="30">
        <v>-100</v>
      </c>
      <c r="C52" s="29">
        <v>0.89181580000000005</v>
      </c>
      <c r="D52" s="28">
        <v>6.5118259999999997E-2</v>
      </c>
      <c r="E52" s="7">
        <v>0.58348860000000002</v>
      </c>
      <c r="F52" s="28">
        <v>6.86975E-3</v>
      </c>
      <c r="G52" s="7">
        <v>0.57767009999999996</v>
      </c>
      <c r="H52" s="28">
        <v>2.093621E-2</v>
      </c>
      <c r="I52" s="7">
        <v>0.66329000000000005</v>
      </c>
      <c r="J52" s="28">
        <v>0.38592880000000002</v>
      </c>
      <c r="K52" s="7">
        <v>5.500146</v>
      </c>
      <c r="L52" s="28">
        <v>5.8865109999999996</v>
      </c>
      <c r="M52" s="7">
        <v>3.6553939999999998</v>
      </c>
      <c r="N52" s="28">
        <v>17.15239</v>
      </c>
      <c r="O52" s="7">
        <v>5.6254929999999996</v>
      </c>
      <c r="P52" s="28">
        <v>35.527790000000003</v>
      </c>
      <c r="Q52" s="7">
        <v>0.91833200000000004</v>
      </c>
      <c r="R52" s="28">
        <v>7.5010599999999997E-2</v>
      </c>
      <c r="S52" s="7">
        <v>-0.53841859999999997</v>
      </c>
      <c r="T52" s="28">
        <v>1.6271690000000001</v>
      </c>
      <c r="U52" s="7">
        <v>0.18166499999999999</v>
      </c>
      <c r="V52" s="28">
        <v>1.0720069999999999</v>
      </c>
      <c r="W52" s="7">
        <v>-6.1604390000000002E-2</v>
      </c>
      <c r="X52" s="7">
        <v>0.60032370000000002</v>
      </c>
    </row>
    <row r="53" spans="1:24" x14ac:dyDescent="0.15">
      <c r="A53" s="31">
        <v>1000</v>
      </c>
      <c r="B53" s="30">
        <v>-100</v>
      </c>
      <c r="C53" s="29">
        <v>0.95760080000000003</v>
      </c>
      <c r="D53" s="28">
        <v>7.3715020000000006E-2</v>
      </c>
      <c r="E53" s="7">
        <v>0.59189409999999998</v>
      </c>
      <c r="F53" s="28">
        <v>7.1062579999999998E-3</v>
      </c>
      <c r="G53" s="7">
        <v>0.56737780000000004</v>
      </c>
      <c r="H53" s="28">
        <v>2.247942E-2</v>
      </c>
      <c r="I53" s="7">
        <v>0.61745950000000005</v>
      </c>
      <c r="J53" s="28">
        <v>0.39611639999999998</v>
      </c>
      <c r="K53" s="7">
        <v>5.4570860000000003</v>
      </c>
      <c r="L53" s="28">
        <v>5.9711109999999996</v>
      </c>
      <c r="M53" s="7">
        <v>3.6429659999999999</v>
      </c>
      <c r="N53" s="28">
        <v>17.605170000000001</v>
      </c>
      <c r="O53" s="7">
        <v>6.2824169999999997</v>
      </c>
      <c r="P53" s="28">
        <v>36.943010000000001</v>
      </c>
      <c r="Q53" s="7">
        <v>0.97845669999999996</v>
      </c>
      <c r="R53" s="28">
        <v>8.3663379999999996E-2</v>
      </c>
      <c r="S53" s="7">
        <v>-0.42990220000000001</v>
      </c>
      <c r="T53" s="28">
        <v>1.7211510000000001</v>
      </c>
      <c r="U53" s="7">
        <v>0.31611689999999998</v>
      </c>
      <c r="V53" s="28">
        <v>1.100325</v>
      </c>
      <c r="W53" s="7">
        <v>-7.7289789999999997E-2</v>
      </c>
      <c r="X53" s="7">
        <v>0.6161818</v>
      </c>
    </row>
    <row r="54" spans="1:24" x14ac:dyDescent="0.15">
      <c r="A54" s="31">
        <v>1100</v>
      </c>
      <c r="B54" s="30">
        <v>-100</v>
      </c>
      <c r="C54" s="29">
        <v>0.98755079999999995</v>
      </c>
      <c r="D54" s="28">
        <v>0.1113365</v>
      </c>
      <c r="E54" s="7">
        <v>0.59912129999999997</v>
      </c>
      <c r="F54" s="28">
        <v>7.482608E-3</v>
      </c>
      <c r="G54" s="7">
        <v>0.55460640000000005</v>
      </c>
      <c r="H54" s="28">
        <v>2.77004E-2</v>
      </c>
      <c r="I54" s="7">
        <v>0.71496329999999997</v>
      </c>
      <c r="J54" s="28">
        <v>0.4405115</v>
      </c>
      <c r="K54" s="7">
        <v>5.6703970000000004</v>
      </c>
      <c r="L54" s="28">
        <v>6.1282519999999998</v>
      </c>
      <c r="M54" s="7">
        <v>3.9960710000000002</v>
      </c>
      <c r="N54" s="28">
        <v>19.578289999999999</v>
      </c>
      <c r="O54" s="7">
        <v>5.5230350000000001</v>
      </c>
      <c r="P54" s="28">
        <v>47.398229999999998</v>
      </c>
      <c r="Q54" s="7">
        <v>0.99640600000000001</v>
      </c>
      <c r="R54" s="28">
        <v>0.1206126</v>
      </c>
      <c r="S54" s="7">
        <v>-0.3067937</v>
      </c>
      <c r="T54" s="28">
        <v>2.0127069999999998</v>
      </c>
      <c r="U54" s="7">
        <v>8.2693080000000002E-2</v>
      </c>
      <c r="V54" s="28">
        <v>1.2236400000000001</v>
      </c>
      <c r="W54" s="7">
        <v>-8.1249150000000006E-2</v>
      </c>
      <c r="X54" s="7">
        <v>0.68523860000000003</v>
      </c>
    </row>
    <row r="55" spans="1:24" x14ac:dyDescent="0.15">
      <c r="A55" s="31">
        <v>0</v>
      </c>
      <c r="B55" s="30">
        <v>0</v>
      </c>
      <c r="C55" s="29">
        <v>0.76</v>
      </c>
      <c r="D55" s="28">
        <v>4.612957E-33</v>
      </c>
      <c r="E55" s="7">
        <v>0.52</v>
      </c>
      <c r="F55" s="28">
        <v>9.6681249999999995E-34</v>
      </c>
      <c r="G55" s="7">
        <v>0.69</v>
      </c>
      <c r="H55" s="28">
        <v>1.5654869999999999E-34</v>
      </c>
      <c r="I55" s="7">
        <v>2.0699999999999998</v>
      </c>
      <c r="J55" s="28">
        <v>2.052552E-34</v>
      </c>
      <c r="K55" s="7">
        <v>14.12</v>
      </c>
      <c r="L55" s="28">
        <v>0</v>
      </c>
      <c r="M55" s="7">
        <v>1.06</v>
      </c>
      <c r="N55" s="28">
        <v>-3.5527140000000002E-15</v>
      </c>
      <c r="O55" s="7">
        <v>12.81</v>
      </c>
      <c r="P55" s="28">
        <v>8.8444980000000005E-31</v>
      </c>
      <c r="Q55" s="7">
        <v>0.69</v>
      </c>
      <c r="R55" s="28">
        <v>5.5511149999999998E-17</v>
      </c>
      <c r="S55" s="7">
        <v>-3.5526179999999998</v>
      </c>
      <c r="T55" s="28">
        <v>-4.4408919999999998E-16</v>
      </c>
      <c r="U55" s="7">
        <v>-2.11</v>
      </c>
      <c r="V55" s="28">
        <v>-2.2204459999999999E-16</v>
      </c>
      <c r="W55" s="7">
        <v>-0.21</v>
      </c>
      <c r="X55" s="7">
        <v>3.1928469999999999E-34</v>
      </c>
    </row>
    <row r="56" spans="1:24" x14ac:dyDescent="0.15">
      <c r="A56" s="31">
        <v>100</v>
      </c>
      <c r="B56" s="30">
        <v>0</v>
      </c>
      <c r="C56" s="29">
        <v>0.80357460000000003</v>
      </c>
      <c r="D56" s="28">
        <v>3.1129549999999999E-2</v>
      </c>
      <c r="E56" s="7">
        <v>0.53333819999999998</v>
      </c>
      <c r="F56" s="28">
        <v>6.3778769999999997E-3</v>
      </c>
      <c r="G56" s="7">
        <v>0.67509739999999996</v>
      </c>
      <c r="H56" s="28">
        <v>1.229249E-2</v>
      </c>
      <c r="I56" s="7">
        <v>0.70254070000000002</v>
      </c>
      <c r="J56" s="28">
        <v>0.1198642</v>
      </c>
      <c r="K56" s="7">
        <v>5.9589949999999998</v>
      </c>
      <c r="L56" s="28">
        <v>2.2092809999999998</v>
      </c>
      <c r="M56" s="7">
        <v>1.371826</v>
      </c>
      <c r="N56" s="28">
        <v>5.327299</v>
      </c>
      <c r="O56" s="7">
        <v>18.942250000000001</v>
      </c>
      <c r="P56" s="28">
        <v>0.74135549999999995</v>
      </c>
      <c r="Q56" s="7">
        <v>0.74853069999999999</v>
      </c>
      <c r="R56" s="28">
        <v>3.8893280000000002E-2</v>
      </c>
      <c r="S56" s="7">
        <v>-2.0394839999999999</v>
      </c>
      <c r="T56" s="28">
        <v>1.1218049999999999</v>
      </c>
      <c r="U56" s="7">
        <v>0.75049030000000005</v>
      </c>
      <c r="V56" s="28">
        <v>0.33290360000000002</v>
      </c>
      <c r="W56" s="7">
        <v>0.15186769999999999</v>
      </c>
      <c r="X56" s="7">
        <v>0.18642600000000001</v>
      </c>
    </row>
    <row r="57" spans="1:24" x14ac:dyDescent="0.15">
      <c r="A57" s="31">
        <v>200</v>
      </c>
      <c r="B57" s="30">
        <v>0</v>
      </c>
      <c r="C57" s="29">
        <v>0.72050899999999996</v>
      </c>
      <c r="D57" s="28">
        <v>3.0946609999999999E-2</v>
      </c>
      <c r="E57" s="7">
        <v>0.53456499999999996</v>
      </c>
      <c r="F57" s="28">
        <v>6.300562E-3</v>
      </c>
      <c r="G57" s="7">
        <v>0.68215329999999996</v>
      </c>
      <c r="H57" s="28">
        <v>1.2621759999999999E-2</v>
      </c>
      <c r="I57" s="7">
        <v>0.48222330000000002</v>
      </c>
      <c r="J57" s="28">
        <v>0.1392457</v>
      </c>
      <c r="K57" s="7">
        <v>6.4648009999999996</v>
      </c>
      <c r="L57" s="28">
        <v>2.5820500000000002</v>
      </c>
      <c r="M57" s="7">
        <v>1.2112909999999999</v>
      </c>
      <c r="N57" s="28">
        <v>6.1886960000000002</v>
      </c>
      <c r="O57" s="7">
        <v>4.5303089999999999</v>
      </c>
      <c r="P57" s="28">
        <v>1.2472080000000001</v>
      </c>
      <c r="Q57" s="7">
        <v>0.67138399999999998</v>
      </c>
      <c r="R57" s="28">
        <v>3.8734200000000003E-2</v>
      </c>
      <c r="S57" s="7">
        <v>-1.989476</v>
      </c>
      <c r="T57" s="28">
        <v>1.1375169999999999</v>
      </c>
      <c r="U57" s="7">
        <v>0.90361480000000005</v>
      </c>
      <c r="V57" s="28">
        <v>0.38677719999999999</v>
      </c>
      <c r="W57" s="7">
        <v>0.6453837</v>
      </c>
      <c r="X57" s="7">
        <v>0.21659529999999999</v>
      </c>
    </row>
    <row r="58" spans="1:24" x14ac:dyDescent="0.15">
      <c r="A58" s="31">
        <v>300</v>
      </c>
      <c r="B58" s="30">
        <v>0</v>
      </c>
      <c r="C58" s="29">
        <v>0.77777200000000002</v>
      </c>
      <c r="D58" s="28">
        <v>3.1695670000000002E-2</v>
      </c>
      <c r="E58" s="7">
        <v>0.53674960000000005</v>
      </c>
      <c r="F58" s="28">
        <v>6.3001910000000001E-3</v>
      </c>
      <c r="G58" s="7">
        <v>0.5937675</v>
      </c>
      <c r="H58" s="28">
        <v>1.269347E-2</v>
      </c>
      <c r="I58" s="7">
        <v>1.082743</v>
      </c>
      <c r="J58" s="28">
        <v>0.13017899999999999</v>
      </c>
      <c r="K58" s="7">
        <v>7.3578659999999996</v>
      </c>
      <c r="L58" s="28">
        <v>2.38089</v>
      </c>
      <c r="M58" s="7">
        <v>0.77327489999999999</v>
      </c>
      <c r="N58" s="28">
        <v>5.7857339999999997</v>
      </c>
      <c r="O58" s="7">
        <v>0.25206139999999999</v>
      </c>
      <c r="P58" s="28">
        <v>0.89131760000000004</v>
      </c>
      <c r="Q58" s="7">
        <v>0.73663420000000002</v>
      </c>
      <c r="R58" s="28">
        <v>3.9708449999999999E-2</v>
      </c>
      <c r="S58" s="7">
        <v>-1.780748</v>
      </c>
      <c r="T58" s="28">
        <v>1.1501509999999999</v>
      </c>
      <c r="U58" s="7">
        <v>-0.28162199999999998</v>
      </c>
      <c r="V58" s="28">
        <v>0.36160680000000001</v>
      </c>
      <c r="W58" s="7">
        <v>0.81517740000000005</v>
      </c>
      <c r="X58" s="7">
        <v>0.20249980000000001</v>
      </c>
    </row>
    <row r="59" spans="1:24" x14ac:dyDescent="0.15">
      <c r="A59" s="31">
        <v>400</v>
      </c>
      <c r="B59" s="30">
        <v>0</v>
      </c>
      <c r="C59" s="29">
        <v>1.0080469999999999</v>
      </c>
      <c r="D59" s="28">
        <v>3.4608800000000002E-2</v>
      </c>
      <c r="E59" s="7">
        <v>0.53999819999999998</v>
      </c>
      <c r="F59" s="28">
        <v>6.3317010000000003E-3</v>
      </c>
      <c r="G59" s="7">
        <v>0.55095620000000001</v>
      </c>
      <c r="H59" s="28">
        <v>1.458425E-2</v>
      </c>
      <c r="I59" s="7">
        <v>0.58175109999999997</v>
      </c>
      <c r="J59" s="28">
        <v>0.20878620000000001</v>
      </c>
      <c r="K59" s="7">
        <v>5.0585339999999999</v>
      </c>
      <c r="L59" s="28">
        <v>3.7424469999999999</v>
      </c>
      <c r="M59" s="7">
        <v>1.2142539999999999</v>
      </c>
      <c r="N59" s="28">
        <v>9.2793860000000006</v>
      </c>
      <c r="O59" s="7">
        <v>3.0173670000000001</v>
      </c>
      <c r="P59" s="28">
        <v>4.7117079999999998</v>
      </c>
      <c r="Q59" s="7">
        <v>0.97450590000000004</v>
      </c>
      <c r="R59" s="28">
        <v>4.3208160000000002E-2</v>
      </c>
      <c r="S59" s="7">
        <v>-1.065488</v>
      </c>
      <c r="T59" s="28">
        <v>1.258901</v>
      </c>
      <c r="U59" s="7">
        <v>0.31707479999999999</v>
      </c>
      <c r="V59" s="28">
        <v>0.57996959999999997</v>
      </c>
      <c r="W59" s="7">
        <v>0.80238200000000004</v>
      </c>
      <c r="X59" s="7">
        <v>0.32478299999999999</v>
      </c>
    </row>
    <row r="60" spans="1:24" x14ac:dyDescent="0.15">
      <c r="A60" s="31">
        <v>500</v>
      </c>
      <c r="B60" s="30">
        <v>0</v>
      </c>
      <c r="C60" s="29">
        <v>1.220081</v>
      </c>
      <c r="D60" s="28">
        <v>3.4670300000000001E-2</v>
      </c>
      <c r="E60" s="7">
        <v>0.54436549999999995</v>
      </c>
      <c r="F60" s="28">
        <v>6.3651200000000002E-3</v>
      </c>
      <c r="G60" s="7">
        <v>0.49307489999999998</v>
      </c>
      <c r="H60" s="28">
        <v>1.3549E-2</v>
      </c>
      <c r="I60" s="7">
        <v>0.31316729999999998</v>
      </c>
      <c r="J60" s="28">
        <v>0.1622267</v>
      </c>
      <c r="K60" s="7">
        <v>4.0836769999999998</v>
      </c>
      <c r="L60" s="28">
        <v>2.9650840000000001</v>
      </c>
      <c r="M60" s="7">
        <v>3.7288109999999999</v>
      </c>
      <c r="N60" s="28">
        <v>7.2100739999999996</v>
      </c>
      <c r="O60" s="7">
        <v>5.607869</v>
      </c>
      <c r="P60" s="28">
        <v>1.7754460000000001</v>
      </c>
      <c r="Q60" s="7">
        <v>1.183238</v>
      </c>
      <c r="R60" s="28">
        <v>4.3151290000000002E-2</v>
      </c>
      <c r="S60" s="7">
        <v>-0.32345629999999997</v>
      </c>
      <c r="T60" s="28">
        <v>1.2028620000000001</v>
      </c>
      <c r="U60" s="7">
        <v>1.1261479999999999</v>
      </c>
      <c r="V60" s="28">
        <v>0.4506309</v>
      </c>
      <c r="W60" s="7">
        <v>-0.12593560000000001</v>
      </c>
      <c r="X60" s="7">
        <v>0.2523533</v>
      </c>
    </row>
    <row r="61" spans="1:24" x14ac:dyDescent="0.15">
      <c r="A61" s="31">
        <v>600</v>
      </c>
      <c r="B61" s="30">
        <v>0</v>
      </c>
      <c r="C61" s="29">
        <v>1.225425</v>
      </c>
      <c r="D61" s="28">
        <v>3.2927329999999998E-2</v>
      </c>
      <c r="E61" s="7">
        <v>0.54982880000000001</v>
      </c>
      <c r="F61" s="28">
        <v>6.3883949999999998E-3</v>
      </c>
      <c r="G61" s="7">
        <v>0.46791949999999999</v>
      </c>
      <c r="H61" s="28">
        <v>1.312967E-2</v>
      </c>
      <c r="I61" s="7">
        <v>0.23882120000000001</v>
      </c>
      <c r="J61" s="28">
        <v>0.1553947</v>
      </c>
      <c r="K61" s="7">
        <v>3.9510040000000002</v>
      </c>
      <c r="L61" s="28">
        <v>2.8878490000000001</v>
      </c>
      <c r="M61" s="7">
        <v>4.2170040000000002</v>
      </c>
      <c r="N61" s="28">
        <v>6.9064310000000004</v>
      </c>
      <c r="O61" s="7">
        <v>-2.2214909999999999</v>
      </c>
      <c r="P61" s="28">
        <v>1.3082260000000001</v>
      </c>
      <c r="Q61" s="7">
        <v>1.175683</v>
      </c>
      <c r="R61" s="28">
        <v>4.1091429999999998E-2</v>
      </c>
      <c r="S61" s="7">
        <v>0.15305299999999999</v>
      </c>
      <c r="T61" s="28">
        <v>1.1736800000000001</v>
      </c>
      <c r="U61" s="7">
        <v>0.49952229999999997</v>
      </c>
      <c r="V61" s="28">
        <v>0.4316796</v>
      </c>
      <c r="W61" s="7">
        <v>4.611577E-2</v>
      </c>
      <c r="X61" s="7">
        <v>0.2417405</v>
      </c>
    </row>
    <row r="62" spans="1:24" x14ac:dyDescent="0.15">
      <c r="A62" s="31">
        <v>700</v>
      </c>
      <c r="B62" s="30">
        <v>0</v>
      </c>
      <c r="C62" s="29">
        <v>1.0967880000000001</v>
      </c>
      <c r="D62" s="28">
        <v>3.2099580000000003E-2</v>
      </c>
      <c r="E62" s="7">
        <v>0.55626679999999995</v>
      </c>
      <c r="F62" s="28">
        <v>6.4074199999999996E-3</v>
      </c>
      <c r="G62" s="7">
        <v>0.54397700000000004</v>
      </c>
      <c r="H62" s="28">
        <v>1.3119789999999999E-2</v>
      </c>
      <c r="I62" s="7">
        <v>0.50546579999999997</v>
      </c>
      <c r="J62" s="28">
        <v>0.1608821</v>
      </c>
      <c r="K62" s="7">
        <v>4.6863609999999998</v>
      </c>
      <c r="L62" s="28">
        <v>2.9755750000000001</v>
      </c>
      <c r="M62" s="7">
        <v>3.7668740000000001</v>
      </c>
      <c r="N62" s="28">
        <v>7.1503170000000003</v>
      </c>
      <c r="O62" s="7">
        <v>15.00067</v>
      </c>
      <c r="P62" s="28">
        <v>1.350368</v>
      </c>
      <c r="Q62" s="7">
        <v>1.045245</v>
      </c>
      <c r="R62" s="28">
        <v>4.0131260000000002E-2</v>
      </c>
      <c r="S62" s="7">
        <v>-0.29863600000000001</v>
      </c>
      <c r="T62" s="28">
        <v>1.169956</v>
      </c>
      <c r="U62" s="7">
        <v>0.84215030000000002</v>
      </c>
      <c r="V62" s="28">
        <v>0.44687789999999999</v>
      </c>
      <c r="W62" s="7">
        <v>-0.48813509999999999</v>
      </c>
      <c r="X62" s="7">
        <v>0.25025170000000002</v>
      </c>
    </row>
    <row r="63" spans="1:24" x14ac:dyDescent="0.15">
      <c r="A63" s="31">
        <v>800</v>
      </c>
      <c r="B63" s="30">
        <v>0</v>
      </c>
      <c r="C63" s="29">
        <v>1.0515300000000001</v>
      </c>
      <c r="D63" s="28">
        <v>3.2224089999999997E-2</v>
      </c>
      <c r="E63" s="7">
        <v>0.56344620000000001</v>
      </c>
      <c r="F63" s="28">
        <v>6.4446160000000002E-3</v>
      </c>
      <c r="G63" s="7">
        <v>0.55254239999999999</v>
      </c>
      <c r="H63" s="28">
        <v>1.294152E-2</v>
      </c>
      <c r="I63" s="7">
        <v>0.37951750000000001</v>
      </c>
      <c r="J63" s="28">
        <v>0.1522821</v>
      </c>
      <c r="K63" s="7">
        <v>4.4011659999999999</v>
      </c>
      <c r="L63" s="28">
        <v>2.8320639999999999</v>
      </c>
      <c r="M63" s="7">
        <v>3.366358</v>
      </c>
      <c r="N63" s="28">
        <v>6.7680949999999998</v>
      </c>
      <c r="O63" s="7">
        <v>13.736829999999999</v>
      </c>
      <c r="P63" s="28">
        <v>1.339202</v>
      </c>
      <c r="Q63" s="7">
        <v>1.012821</v>
      </c>
      <c r="R63" s="28">
        <v>4.0291710000000001E-2</v>
      </c>
      <c r="S63" s="7">
        <v>-0.45106079999999998</v>
      </c>
      <c r="T63" s="28">
        <v>1.162029</v>
      </c>
      <c r="U63" s="7">
        <v>1.372079</v>
      </c>
      <c r="V63" s="28">
        <v>0.42300399999999999</v>
      </c>
      <c r="W63" s="7">
        <v>-0.51116530000000004</v>
      </c>
      <c r="X63" s="7">
        <v>0.23688219999999999</v>
      </c>
    </row>
    <row r="64" spans="1:24" x14ac:dyDescent="0.15">
      <c r="A64" s="31">
        <v>900</v>
      </c>
      <c r="B64" s="30">
        <v>0</v>
      </c>
      <c r="C64" s="29">
        <v>1.1271679999999999</v>
      </c>
      <c r="D64" s="28">
        <v>3.3247489999999998E-2</v>
      </c>
      <c r="E64" s="7">
        <v>0.57102620000000004</v>
      </c>
      <c r="F64" s="28">
        <v>6.5362780000000004E-3</v>
      </c>
      <c r="G64" s="7">
        <v>0.50640050000000003</v>
      </c>
      <c r="H64" s="28">
        <v>1.3392960000000001E-2</v>
      </c>
      <c r="I64" s="7">
        <v>0.3479873</v>
      </c>
      <c r="J64" s="28">
        <v>0.16535420000000001</v>
      </c>
      <c r="K64" s="7">
        <v>4.7094079999999998</v>
      </c>
      <c r="L64" s="28">
        <v>3.0508730000000002</v>
      </c>
      <c r="M64" s="7">
        <v>4.0562990000000001</v>
      </c>
      <c r="N64" s="28">
        <v>7.3490739999999999</v>
      </c>
      <c r="O64" s="7">
        <v>2.8147799999999998</v>
      </c>
      <c r="P64" s="28">
        <v>2.0560849999999999</v>
      </c>
      <c r="Q64" s="7">
        <v>1.0916220000000001</v>
      </c>
      <c r="R64" s="28">
        <v>4.1432480000000001E-2</v>
      </c>
      <c r="S64" s="7">
        <v>-0.2066471</v>
      </c>
      <c r="T64" s="28">
        <v>1.1914910000000001</v>
      </c>
      <c r="U64" s="7">
        <v>0.94678189999999995</v>
      </c>
      <c r="V64" s="28">
        <v>0.45929930000000002</v>
      </c>
      <c r="W64" s="7">
        <v>-0.28255669999999999</v>
      </c>
      <c r="X64" s="7">
        <v>0.25720759999999998</v>
      </c>
    </row>
    <row r="65" spans="1:24" x14ac:dyDescent="0.15">
      <c r="A65" s="31">
        <v>1000</v>
      </c>
      <c r="B65" s="30">
        <v>0</v>
      </c>
      <c r="C65" s="29">
        <v>1.176688</v>
      </c>
      <c r="D65" s="28">
        <v>3.4803180000000003E-2</v>
      </c>
      <c r="E65" s="7">
        <v>0.57857919999999996</v>
      </c>
      <c r="F65" s="28">
        <v>6.7277910000000003E-3</v>
      </c>
      <c r="G65" s="7">
        <v>0.53151749999999998</v>
      </c>
      <c r="H65" s="28">
        <v>1.278339E-2</v>
      </c>
      <c r="I65" s="7">
        <v>0.5847599</v>
      </c>
      <c r="J65" s="28">
        <v>0.1317951</v>
      </c>
      <c r="K65" s="7">
        <v>4.5195090000000002</v>
      </c>
      <c r="L65" s="28">
        <v>2.4188329999999998</v>
      </c>
      <c r="M65" s="7">
        <v>5.2465659999999996</v>
      </c>
      <c r="N65" s="28">
        <v>5.8575619999999997</v>
      </c>
      <c r="O65" s="7">
        <v>4.6829210000000003</v>
      </c>
      <c r="P65" s="28">
        <v>1.2324090000000001</v>
      </c>
      <c r="Q65" s="7">
        <v>1.128452</v>
      </c>
      <c r="R65" s="28">
        <v>4.331074E-2</v>
      </c>
      <c r="S65" s="7">
        <v>-0.21245339999999999</v>
      </c>
      <c r="T65" s="28">
        <v>1.1706650000000001</v>
      </c>
      <c r="U65" s="7">
        <v>0.90441170000000004</v>
      </c>
      <c r="V65" s="28">
        <v>0.36612090000000003</v>
      </c>
      <c r="W65" s="7">
        <v>-0.80184610000000001</v>
      </c>
      <c r="X65" s="7">
        <v>0.20502770000000001</v>
      </c>
    </row>
    <row r="66" spans="1:24" x14ac:dyDescent="0.15">
      <c r="A66" s="31">
        <v>1100</v>
      </c>
      <c r="B66" s="30">
        <v>0</v>
      </c>
      <c r="C66" s="29">
        <v>1.1450340000000001</v>
      </c>
      <c r="D66" s="28">
        <v>6.6526650000000007E-2</v>
      </c>
      <c r="E66" s="7">
        <v>0.58563100000000001</v>
      </c>
      <c r="F66" s="28">
        <v>7.0658179999999998E-3</v>
      </c>
      <c r="G66" s="7">
        <v>0.52050560000000001</v>
      </c>
      <c r="H66" s="28">
        <v>2.0957380000000001E-2</v>
      </c>
      <c r="I66" s="7">
        <v>0.76240920000000001</v>
      </c>
      <c r="J66" s="28">
        <v>0.33996609999999999</v>
      </c>
      <c r="K66" s="7">
        <v>5.3359290000000001</v>
      </c>
      <c r="L66" s="28">
        <v>5.3524500000000002</v>
      </c>
      <c r="M66" s="7">
        <v>4.6993029999999996</v>
      </c>
      <c r="N66" s="28">
        <v>15.1096</v>
      </c>
      <c r="O66" s="7">
        <v>3.2279979999999999</v>
      </c>
      <c r="P66" s="28">
        <v>23.532509999999998</v>
      </c>
      <c r="Q66" s="7">
        <v>1.0917749999999999</v>
      </c>
      <c r="R66" s="28">
        <v>7.6783799999999999E-2</v>
      </c>
      <c r="S66" s="7">
        <v>-7.9266080000000003E-2</v>
      </c>
      <c r="T66" s="28">
        <v>1.644077</v>
      </c>
      <c r="U66" s="7">
        <v>0.30073460000000002</v>
      </c>
      <c r="V66" s="28">
        <v>0.94433579999999995</v>
      </c>
      <c r="W66" s="7">
        <v>-0.44163190000000002</v>
      </c>
      <c r="X66" s="7">
        <v>0.52882799999999996</v>
      </c>
    </row>
    <row r="67" spans="1:24" x14ac:dyDescent="0.15">
      <c r="A67" s="31">
        <v>0</v>
      </c>
      <c r="B67" s="30">
        <v>100</v>
      </c>
      <c r="C67" s="29">
        <v>1.1521840000000001</v>
      </c>
      <c r="D67" s="28">
        <v>4.7591700000000001E-2</v>
      </c>
      <c r="E67" s="7">
        <v>0.54412210000000005</v>
      </c>
      <c r="F67" s="28">
        <v>6.60802E-3</v>
      </c>
      <c r="G67" s="7">
        <v>0.57698570000000005</v>
      </c>
      <c r="H67" s="28">
        <v>1.8760789999999999E-2</v>
      </c>
      <c r="I67" s="7">
        <v>1.0521609999999999</v>
      </c>
      <c r="J67" s="28">
        <v>0.37446220000000002</v>
      </c>
      <c r="K67" s="7">
        <v>7.0804799999999997</v>
      </c>
      <c r="L67" s="28">
        <v>5.9249650000000003</v>
      </c>
      <c r="M67" s="7">
        <v>3.1227429999999998</v>
      </c>
      <c r="N67" s="28">
        <v>16.642759999999999</v>
      </c>
      <c r="O67" s="7">
        <v>16.123480000000001</v>
      </c>
      <c r="P67" s="28">
        <v>30.986709999999999</v>
      </c>
      <c r="Q67" s="7">
        <v>1.0928549999999999</v>
      </c>
      <c r="R67" s="28">
        <v>5.753254E-2</v>
      </c>
      <c r="S67" s="7">
        <v>-1.406277</v>
      </c>
      <c r="T67" s="28">
        <v>1.499555</v>
      </c>
      <c r="U67" s="7">
        <v>-0.8084228</v>
      </c>
      <c r="V67" s="28">
        <v>1.0401579999999999</v>
      </c>
      <c r="W67" s="7">
        <v>-4.0663310000000001E-2</v>
      </c>
      <c r="X67" s="7">
        <v>0.58248820000000001</v>
      </c>
    </row>
    <row r="68" spans="1:24" x14ac:dyDescent="0.15">
      <c r="A68" s="31">
        <v>100</v>
      </c>
      <c r="B68" s="30">
        <v>100</v>
      </c>
      <c r="C68" s="29">
        <v>1.018294</v>
      </c>
      <c r="D68" s="28">
        <v>3.2901920000000001E-2</v>
      </c>
      <c r="E68" s="7">
        <v>0.54240869999999997</v>
      </c>
      <c r="F68" s="28">
        <v>6.387462E-3</v>
      </c>
      <c r="G68" s="7">
        <v>0.5874741</v>
      </c>
      <c r="H68" s="28">
        <v>1.2384279999999999E-2</v>
      </c>
      <c r="I68" s="7">
        <v>0.2224574</v>
      </c>
      <c r="J68" s="28">
        <v>0.10655530000000001</v>
      </c>
      <c r="K68" s="7">
        <v>3.572003</v>
      </c>
      <c r="L68" s="28">
        <v>1.930461</v>
      </c>
      <c r="M68" s="7">
        <v>1.563186</v>
      </c>
      <c r="N68" s="28">
        <v>4.7357889999999996</v>
      </c>
      <c r="O68" s="7">
        <v>33.888030000000001</v>
      </c>
      <c r="P68" s="28">
        <v>1.369032</v>
      </c>
      <c r="Q68" s="7">
        <v>0.97893520000000001</v>
      </c>
      <c r="R68" s="28">
        <v>4.1131460000000002E-2</v>
      </c>
      <c r="S68" s="7">
        <v>-1.206342</v>
      </c>
      <c r="T68" s="28">
        <v>1.1423479999999999</v>
      </c>
      <c r="U68" s="7">
        <v>1.494151</v>
      </c>
      <c r="V68" s="28">
        <v>0.29591479999999998</v>
      </c>
      <c r="W68" s="7">
        <v>0.39839409999999997</v>
      </c>
      <c r="X68" s="7">
        <v>0.16571230000000001</v>
      </c>
    </row>
    <row r="69" spans="1:24" x14ac:dyDescent="0.15">
      <c r="A69" s="31">
        <v>200</v>
      </c>
      <c r="B69" s="30">
        <v>100</v>
      </c>
      <c r="C69" s="29">
        <v>0.87865760000000004</v>
      </c>
      <c r="D69" s="28">
        <v>3.2300299999999997E-2</v>
      </c>
      <c r="E69" s="7">
        <v>0.54089019999999999</v>
      </c>
      <c r="F69" s="28">
        <v>6.2928849999999998E-3</v>
      </c>
      <c r="G69" s="7">
        <v>0.55849800000000005</v>
      </c>
      <c r="H69" s="28">
        <v>1.4184759999999999E-2</v>
      </c>
      <c r="I69" s="7">
        <v>-0.14807699999999999</v>
      </c>
      <c r="J69" s="28">
        <v>0.21111830000000001</v>
      </c>
      <c r="K69" s="7">
        <v>2.6900089999999999</v>
      </c>
      <c r="L69" s="28">
        <v>4.0367030000000002</v>
      </c>
      <c r="M69" s="7">
        <v>1.2823990000000001</v>
      </c>
      <c r="N69" s="28">
        <v>9.3830349999999996</v>
      </c>
      <c r="O69" s="7">
        <v>14.023009999999999</v>
      </c>
      <c r="P69" s="28">
        <v>4.8698620000000004</v>
      </c>
      <c r="Q69" s="7">
        <v>0.85446310000000003</v>
      </c>
      <c r="R69" s="28">
        <v>4.0407810000000002E-2</v>
      </c>
      <c r="S69" s="7">
        <v>-1.164067</v>
      </c>
      <c r="T69" s="28">
        <v>1.2247129999999999</v>
      </c>
      <c r="U69" s="7">
        <v>1.9202140000000001</v>
      </c>
      <c r="V69" s="28">
        <v>0.58644940000000001</v>
      </c>
      <c r="W69" s="7">
        <v>1.0684929999999999</v>
      </c>
      <c r="X69" s="7">
        <v>0.32841169999999997</v>
      </c>
    </row>
    <row r="70" spans="1:24" x14ac:dyDescent="0.15">
      <c r="A70" s="31">
        <v>300</v>
      </c>
      <c r="B70" s="30">
        <v>100</v>
      </c>
      <c r="C70" s="29">
        <v>0.86992970000000003</v>
      </c>
      <c r="D70" s="28">
        <v>3.187239E-2</v>
      </c>
      <c r="E70" s="7">
        <v>0.53983859999999995</v>
      </c>
      <c r="F70" s="28">
        <v>6.2722419999999999E-3</v>
      </c>
      <c r="G70" s="7">
        <v>0.57341089999999995</v>
      </c>
      <c r="H70" s="28">
        <v>1.3027759999999999E-2</v>
      </c>
      <c r="I70" s="7">
        <v>0.97980299999999998</v>
      </c>
      <c r="J70" s="28">
        <v>0.15486040000000001</v>
      </c>
      <c r="K70" s="7">
        <v>8.0725979999999993</v>
      </c>
      <c r="L70" s="28">
        <v>2.919851</v>
      </c>
      <c r="M70" s="7">
        <v>0.91940940000000004</v>
      </c>
      <c r="N70" s="28">
        <v>6.8826830000000001</v>
      </c>
      <c r="O70" s="7">
        <v>2.9146909999999999</v>
      </c>
      <c r="P70" s="28">
        <v>1.7612829999999999</v>
      </c>
      <c r="Q70" s="7">
        <v>0.8489217</v>
      </c>
      <c r="R70" s="28">
        <v>3.9906280000000002E-2</v>
      </c>
      <c r="S70" s="7">
        <v>-1.506205</v>
      </c>
      <c r="T70" s="28">
        <v>1.1642429999999999</v>
      </c>
      <c r="U70" s="7">
        <v>-0.33368759999999997</v>
      </c>
      <c r="V70" s="28">
        <v>0.43018499999999998</v>
      </c>
      <c r="W70" s="7">
        <v>0.84246779999999999</v>
      </c>
      <c r="X70" s="7">
        <v>0.2409036</v>
      </c>
    </row>
    <row r="71" spans="1:24" x14ac:dyDescent="0.15">
      <c r="A71" s="31">
        <v>400</v>
      </c>
      <c r="B71" s="30">
        <v>100</v>
      </c>
      <c r="C71" s="29">
        <v>1.030958</v>
      </c>
      <c r="D71" s="28">
        <v>3.1173490000000002E-2</v>
      </c>
      <c r="E71" s="7">
        <v>0.53955120000000001</v>
      </c>
      <c r="F71" s="28">
        <v>6.2816410000000001E-3</v>
      </c>
      <c r="G71" s="7">
        <v>0.56442639999999999</v>
      </c>
      <c r="H71" s="28">
        <v>1.376401E-2</v>
      </c>
      <c r="I71" s="7">
        <v>1.205144</v>
      </c>
      <c r="J71" s="28">
        <v>0.19608619999999999</v>
      </c>
      <c r="K71" s="7">
        <v>7.7550619999999997</v>
      </c>
      <c r="L71" s="28">
        <v>3.8797990000000002</v>
      </c>
      <c r="M71" s="7">
        <v>3.7313700000000001</v>
      </c>
      <c r="N71" s="28">
        <v>8.7149420000000006</v>
      </c>
      <c r="O71" s="7">
        <v>4.5727469999999997</v>
      </c>
      <c r="P71" s="28">
        <v>3.6913269999999998</v>
      </c>
      <c r="Q71" s="7">
        <v>0.99954900000000002</v>
      </c>
      <c r="R71" s="28">
        <v>3.9050769999999999E-2</v>
      </c>
      <c r="S71" s="7">
        <v>-1.049946</v>
      </c>
      <c r="T71" s="28">
        <v>1.1971400000000001</v>
      </c>
      <c r="U71" s="7">
        <v>-0.38792910000000003</v>
      </c>
      <c r="V71" s="28">
        <v>0.54467779999999999</v>
      </c>
      <c r="W71" s="7">
        <v>-0.3280458</v>
      </c>
      <c r="X71" s="7">
        <v>0.3050196</v>
      </c>
    </row>
    <row r="72" spans="1:24" x14ac:dyDescent="0.15">
      <c r="A72" s="31">
        <v>500</v>
      </c>
      <c r="B72" s="30">
        <v>100</v>
      </c>
      <c r="C72" s="29">
        <v>1.2505850000000001</v>
      </c>
      <c r="D72" s="28">
        <v>3.0426470000000001E-2</v>
      </c>
      <c r="E72" s="7">
        <v>0.54030900000000004</v>
      </c>
      <c r="F72" s="28">
        <v>6.2919179999999996E-3</v>
      </c>
      <c r="G72" s="7">
        <v>0.47256290000000001</v>
      </c>
      <c r="H72" s="28">
        <v>1.256553E-2</v>
      </c>
      <c r="I72" s="7">
        <v>0.84299190000000002</v>
      </c>
      <c r="J72" s="28">
        <v>0.1391761</v>
      </c>
      <c r="K72" s="7">
        <v>6.250426</v>
      </c>
      <c r="L72" s="28">
        <v>2.6380279999999998</v>
      </c>
      <c r="M72" s="7">
        <v>5.2310119999999998</v>
      </c>
      <c r="N72" s="28">
        <v>6.1856039999999997</v>
      </c>
      <c r="O72" s="7">
        <v>0.86695650000000002</v>
      </c>
      <c r="P72" s="28">
        <v>1.181916</v>
      </c>
      <c r="Q72" s="7">
        <v>1.1922699999999999</v>
      </c>
      <c r="R72" s="28">
        <v>3.8115820000000002E-2</v>
      </c>
      <c r="S72" s="7">
        <v>-0.1952335</v>
      </c>
      <c r="T72" s="28">
        <v>1.1318170000000001</v>
      </c>
      <c r="U72" s="7">
        <v>7.9556230000000006E-2</v>
      </c>
      <c r="V72" s="28">
        <v>0.38656550000000001</v>
      </c>
      <c r="W72" s="7">
        <v>-0.74304099999999995</v>
      </c>
      <c r="X72" s="7">
        <v>0.21647669999999999</v>
      </c>
    </row>
    <row r="73" spans="1:24" x14ac:dyDescent="0.15">
      <c r="A73" s="31">
        <v>600</v>
      </c>
      <c r="B73" s="30">
        <v>100</v>
      </c>
      <c r="C73" s="29">
        <v>1.383799</v>
      </c>
      <c r="D73" s="28">
        <v>3.030418E-2</v>
      </c>
      <c r="E73" s="7">
        <v>0.54232709999999995</v>
      </c>
      <c r="F73" s="28">
        <v>6.2911989999999999E-3</v>
      </c>
      <c r="G73" s="7">
        <v>0.43686390000000003</v>
      </c>
      <c r="H73" s="28">
        <v>1.2171670000000001E-2</v>
      </c>
      <c r="I73" s="7">
        <v>0.44846219999999998</v>
      </c>
      <c r="J73" s="28">
        <v>0.12109780000000001</v>
      </c>
      <c r="K73" s="7">
        <v>4.6103319999999997</v>
      </c>
      <c r="L73" s="28">
        <v>2.224383</v>
      </c>
      <c r="M73" s="7">
        <v>5.1274449999999998</v>
      </c>
      <c r="N73" s="28">
        <v>5.3821240000000001</v>
      </c>
      <c r="O73" s="7">
        <v>2.5891959999999998</v>
      </c>
      <c r="P73" s="28">
        <v>0.55964380000000002</v>
      </c>
      <c r="Q73" s="7">
        <v>1.2940290000000001</v>
      </c>
      <c r="R73" s="28">
        <v>3.7940439999999999E-2</v>
      </c>
      <c r="S73" s="7">
        <v>0.25033329999999998</v>
      </c>
      <c r="T73" s="28">
        <v>1.109888</v>
      </c>
      <c r="U73" s="7">
        <v>0.64303580000000005</v>
      </c>
      <c r="V73" s="28">
        <v>0.33636939999999999</v>
      </c>
      <c r="W73" s="7">
        <v>-0.50920120000000002</v>
      </c>
      <c r="X73" s="7">
        <v>0.1883669</v>
      </c>
    </row>
    <row r="74" spans="1:24" x14ac:dyDescent="0.15">
      <c r="A74" s="31">
        <v>700</v>
      </c>
      <c r="B74" s="30">
        <v>100</v>
      </c>
      <c r="C74" s="29">
        <v>1.42405</v>
      </c>
      <c r="D74" s="28">
        <v>3.0375349999999999E-2</v>
      </c>
      <c r="E74" s="7">
        <v>0.54570700000000005</v>
      </c>
      <c r="F74" s="28">
        <v>6.2850340000000001E-3</v>
      </c>
      <c r="G74" s="7">
        <v>0.46566370000000001</v>
      </c>
      <c r="H74" s="28">
        <v>1.227759E-2</v>
      </c>
      <c r="I74" s="7">
        <v>0.94836920000000002</v>
      </c>
      <c r="J74" s="28">
        <v>0.12689890000000001</v>
      </c>
      <c r="K74" s="7">
        <v>5.7790790000000003</v>
      </c>
      <c r="L74" s="28">
        <v>2.3454079999999999</v>
      </c>
      <c r="M74" s="7">
        <v>4.1767390000000004</v>
      </c>
      <c r="N74" s="28">
        <v>5.6399499999999998</v>
      </c>
      <c r="O74" s="7">
        <v>4.6165950000000002</v>
      </c>
      <c r="P74" s="28">
        <v>0.65364849999999997</v>
      </c>
      <c r="Q74" s="7">
        <v>1.3220149999999999</v>
      </c>
      <c r="R74" s="28">
        <v>3.800593E-2</v>
      </c>
      <c r="S74" s="7">
        <v>3.432027E-2</v>
      </c>
      <c r="T74" s="28">
        <v>1.114889</v>
      </c>
      <c r="U74" s="7">
        <v>0.2040391</v>
      </c>
      <c r="V74" s="28">
        <v>0.35247780000000001</v>
      </c>
      <c r="W74" s="7">
        <v>-0.6769674</v>
      </c>
      <c r="X74" s="7">
        <v>0.1973876</v>
      </c>
    </row>
    <row r="75" spans="1:24" x14ac:dyDescent="0.15">
      <c r="A75" s="31">
        <v>800</v>
      </c>
      <c r="B75" s="30">
        <v>100</v>
      </c>
      <c r="C75" s="29">
        <v>1.4904839999999999</v>
      </c>
      <c r="D75" s="28">
        <v>3.0966750000000001E-2</v>
      </c>
      <c r="E75" s="7">
        <v>0.55040049999999996</v>
      </c>
      <c r="F75" s="28">
        <v>6.2954600000000001E-3</v>
      </c>
      <c r="G75" s="7">
        <v>0.3661121</v>
      </c>
      <c r="H75" s="28">
        <v>1.216748E-2</v>
      </c>
      <c r="I75" s="7">
        <v>0.37873760000000001</v>
      </c>
      <c r="J75" s="28">
        <v>0.11609</v>
      </c>
      <c r="K75" s="7">
        <v>4.5516319999999997</v>
      </c>
      <c r="L75" s="28">
        <v>2.1223540000000001</v>
      </c>
      <c r="M75" s="7">
        <v>3.137524</v>
      </c>
      <c r="N75" s="28">
        <v>5.159554</v>
      </c>
      <c r="O75" s="7">
        <v>1.5927610000000001</v>
      </c>
      <c r="P75" s="28">
        <v>0.54357279999999997</v>
      </c>
      <c r="Q75" s="7">
        <v>1.3909959999999999</v>
      </c>
      <c r="R75" s="28">
        <v>3.8701850000000003E-2</v>
      </c>
      <c r="S75" s="7">
        <v>0.45421549999999999</v>
      </c>
      <c r="T75" s="28">
        <v>1.1134230000000001</v>
      </c>
      <c r="U75" s="7">
        <v>0.35686810000000002</v>
      </c>
      <c r="V75" s="28">
        <v>0.32246740000000002</v>
      </c>
      <c r="W75" s="7">
        <v>0.28502470000000002</v>
      </c>
      <c r="X75" s="7">
        <v>0.18058179999999999</v>
      </c>
    </row>
    <row r="76" spans="1:24" x14ac:dyDescent="0.15">
      <c r="A76" s="31">
        <v>900</v>
      </c>
      <c r="B76" s="30">
        <v>100</v>
      </c>
      <c r="C76" s="29">
        <v>1.6061270000000001</v>
      </c>
      <c r="D76" s="28">
        <v>3.1898240000000001E-2</v>
      </c>
      <c r="E76" s="7">
        <v>0.55619450000000004</v>
      </c>
      <c r="F76" s="28">
        <v>6.3590130000000002E-3</v>
      </c>
      <c r="G76" s="7">
        <v>0.36524980000000001</v>
      </c>
      <c r="H76" s="28">
        <v>1.442804E-2</v>
      </c>
      <c r="I76" s="7">
        <v>0.48015249999999998</v>
      </c>
      <c r="J76" s="28">
        <v>0.2322111</v>
      </c>
      <c r="K76" s="7">
        <v>5.3402890000000003</v>
      </c>
      <c r="L76" s="28">
        <v>4.5805410000000002</v>
      </c>
      <c r="M76" s="7">
        <v>3.2110210000000001</v>
      </c>
      <c r="N76" s="28">
        <v>10.320489999999999</v>
      </c>
      <c r="O76" s="7">
        <v>1.131311</v>
      </c>
      <c r="P76" s="28">
        <v>7.351801</v>
      </c>
      <c r="Q76" s="7">
        <v>1.495811</v>
      </c>
      <c r="R76" s="28">
        <v>3.9747709999999999E-2</v>
      </c>
      <c r="S76" s="7">
        <v>0.58694729999999995</v>
      </c>
      <c r="T76" s="28">
        <v>1.2298979999999999</v>
      </c>
      <c r="U76" s="7">
        <v>-1.0370010000000001E-2</v>
      </c>
      <c r="V76" s="28">
        <v>0.64501580000000003</v>
      </c>
      <c r="W76" s="7">
        <v>0.22174369999999999</v>
      </c>
      <c r="X76" s="7">
        <v>0.3612089</v>
      </c>
    </row>
    <row r="77" spans="1:24" x14ac:dyDescent="0.15">
      <c r="A77" s="31">
        <v>1000</v>
      </c>
      <c r="B77" s="30">
        <v>100</v>
      </c>
      <c r="C77" s="29">
        <v>1.6448430000000001</v>
      </c>
      <c r="D77" s="28">
        <v>3.2095369999999998E-2</v>
      </c>
      <c r="E77" s="7">
        <v>0.56272200000000006</v>
      </c>
      <c r="F77" s="28">
        <v>6.5224499999999999E-3</v>
      </c>
      <c r="G77" s="7">
        <v>0.40847850000000002</v>
      </c>
      <c r="H77" s="28">
        <v>1.2186860000000001E-2</v>
      </c>
      <c r="I77" s="7">
        <v>0.74351109999999998</v>
      </c>
      <c r="J77" s="28">
        <v>0.1078013</v>
      </c>
      <c r="K77" s="7">
        <v>5.1974879999999999</v>
      </c>
      <c r="L77" s="28">
        <v>1.9272290000000001</v>
      </c>
      <c r="M77" s="7">
        <v>4.6948220000000003</v>
      </c>
      <c r="N77" s="28">
        <v>4.7911669999999997</v>
      </c>
      <c r="O77" s="7">
        <v>1.3345290000000001</v>
      </c>
      <c r="P77" s="28">
        <v>0.51372649999999997</v>
      </c>
      <c r="Q77" s="7">
        <v>1.513976</v>
      </c>
      <c r="R77" s="28">
        <v>4.0012140000000002E-2</v>
      </c>
      <c r="S77" s="7">
        <v>0.54586319999999999</v>
      </c>
      <c r="T77" s="28">
        <v>1.1232070000000001</v>
      </c>
      <c r="U77" s="7">
        <v>0.1230328</v>
      </c>
      <c r="V77" s="28">
        <v>0.29946119999999998</v>
      </c>
      <c r="W77" s="7">
        <v>-0.50298160000000003</v>
      </c>
      <c r="X77" s="7">
        <v>0.16769819999999999</v>
      </c>
    </row>
    <row r="78" spans="1:24" x14ac:dyDescent="0.15">
      <c r="A78" s="31">
        <v>1100</v>
      </c>
      <c r="B78" s="30">
        <v>100</v>
      </c>
      <c r="C78" s="29">
        <v>1.5468980000000001</v>
      </c>
      <c r="D78" s="28">
        <v>5.7941939999999997E-2</v>
      </c>
      <c r="E78" s="7">
        <v>0.56950029999999996</v>
      </c>
      <c r="F78" s="28">
        <v>6.83498E-3</v>
      </c>
      <c r="G78" s="7">
        <v>0.42671690000000001</v>
      </c>
      <c r="H78" s="28">
        <v>2.0204469999999999E-2</v>
      </c>
      <c r="I78" s="7">
        <v>1.0464260000000001</v>
      </c>
      <c r="J78" s="28">
        <v>0.38445560000000001</v>
      </c>
      <c r="K78" s="7">
        <v>5.7524100000000002</v>
      </c>
      <c r="L78" s="28">
        <v>5.9581039999999996</v>
      </c>
      <c r="M78" s="7">
        <v>1.865351</v>
      </c>
      <c r="N78" s="28">
        <v>17.086919999999999</v>
      </c>
      <c r="O78" s="7">
        <v>1.651608</v>
      </c>
      <c r="P78" s="28">
        <v>30.70552</v>
      </c>
      <c r="Q78" s="7">
        <v>1.4178850000000001</v>
      </c>
      <c r="R78" s="28">
        <v>6.7845420000000004E-2</v>
      </c>
      <c r="S78" s="7">
        <v>0.48789769999999999</v>
      </c>
      <c r="T78" s="28">
        <v>1.5817570000000001</v>
      </c>
      <c r="U78" s="7">
        <v>-0.37392429999999999</v>
      </c>
      <c r="V78" s="28">
        <v>1.067944</v>
      </c>
      <c r="W78" s="7">
        <v>-8.9708830000000003E-2</v>
      </c>
      <c r="X78" s="7">
        <v>0.59804880000000005</v>
      </c>
    </row>
    <row r="79" spans="1:24" x14ac:dyDescent="0.15">
      <c r="A79" s="31">
        <v>0</v>
      </c>
      <c r="B79" s="30">
        <v>200</v>
      </c>
      <c r="C79" s="29">
        <v>1.2945720000000001</v>
      </c>
      <c r="D79" s="28">
        <v>5.4241739999999997E-2</v>
      </c>
      <c r="E79" s="7">
        <v>0.55504249999999999</v>
      </c>
      <c r="F79" s="28">
        <v>6.6703839999999997E-3</v>
      </c>
      <c r="G79" s="7">
        <v>0.50992470000000001</v>
      </c>
      <c r="H79" s="28">
        <v>1.8927119999999999E-2</v>
      </c>
      <c r="I79" s="7">
        <v>4.0908960000000001E-2</v>
      </c>
      <c r="J79" s="28">
        <v>0.33136749999999998</v>
      </c>
      <c r="K79" s="7">
        <v>6.8552730000000004</v>
      </c>
      <c r="L79" s="28">
        <v>5.2636409999999998</v>
      </c>
      <c r="M79" s="7">
        <v>5.5336959999999999</v>
      </c>
      <c r="N79" s="28">
        <v>14.72744</v>
      </c>
      <c r="O79" s="7">
        <v>-0.36277969999999998</v>
      </c>
      <c r="P79" s="28">
        <v>23.59517</v>
      </c>
      <c r="Q79" s="7">
        <v>1.214275</v>
      </c>
      <c r="R79" s="28">
        <v>6.4546690000000004E-2</v>
      </c>
      <c r="S79" s="7">
        <v>-0.68725579999999997</v>
      </c>
      <c r="T79" s="28">
        <v>1.5195920000000001</v>
      </c>
      <c r="U79" s="7">
        <v>-1.24252E-3</v>
      </c>
      <c r="V79" s="28">
        <v>0.92045399999999999</v>
      </c>
      <c r="W79" s="7">
        <v>3.6208659999999997E-2</v>
      </c>
      <c r="X79" s="7">
        <v>0.51545419999999997</v>
      </c>
    </row>
    <row r="80" spans="1:24" x14ac:dyDescent="0.15">
      <c r="A80" s="31">
        <v>100</v>
      </c>
      <c r="B80" s="30">
        <v>200</v>
      </c>
      <c r="C80" s="29">
        <v>1.238443</v>
      </c>
      <c r="D80" s="28">
        <v>3.3532939999999997E-2</v>
      </c>
      <c r="E80" s="7">
        <v>0.55109920000000001</v>
      </c>
      <c r="F80" s="28">
        <v>6.4262640000000001E-3</v>
      </c>
      <c r="G80" s="7">
        <v>0.46335999999999999</v>
      </c>
      <c r="H80" s="28">
        <v>1.3382170000000001E-2</v>
      </c>
      <c r="I80" s="7">
        <v>-6.3500570000000006E-2</v>
      </c>
      <c r="J80" s="28">
        <v>0.16180159999999999</v>
      </c>
      <c r="K80" s="7">
        <v>7.1270059999999997</v>
      </c>
      <c r="L80" s="28">
        <v>3.0174349999999999</v>
      </c>
      <c r="M80" s="7">
        <v>4.7193860000000001</v>
      </c>
      <c r="N80" s="28">
        <v>7.1911829999999997</v>
      </c>
      <c r="O80" s="7">
        <v>5.8118069999999999</v>
      </c>
      <c r="P80" s="28">
        <v>3.5592739999999998</v>
      </c>
      <c r="Q80" s="7">
        <v>1.1936789999999999</v>
      </c>
      <c r="R80" s="28">
        <v>4.1907029999999998E-2</v>
      </c>
      <c r="S80" s="7">
        <v>-0.36778040000000001</v>
      </c>
      <c r="T80" s="28">
        <v>1.195686</v>
      </c>
      <c r="U80" s="7">
        <v>0.561199</v>
      </c>
      <c r="V80" s="28">
        <v>0.44946209999999998</v>
      </c>
      <c r="W80" s="7">
        <v>-4.8400489999999997E-2</v>
      </c>
      <c r="X80" s="7">
        <v>0.2516988</v>
      </c>
    </row>
    <row r="81" spans="1:24" x14ac:dyDescent="0.15">
      <c r="A81" s="31">
        <v>200</v>
      </c>
      <c r="B81" s="30">
        <v>200</v>
      </c>
      <c r="C81" s="29">
        <v>1.191872</v>
      </c>
      <c r="D81" s="28">
        <v>3.3515730000000001E-2</v>
      </c>
      <c r="E81" s="7">
        <v>0.54670989999999997</v>
      </c>
      <c r="F81" s="28">
        <v>6.3099719999999996E-3</v>
      </c>
      <c r="G81" s="7">
        <v>0.48171609999999998</v>
      </c>
      <c r="H81" s="28">
        <v>1.5522869999999999E-2</v>
      </c>
      <c r="I81" s="7">
        <v>0.16520170000000001</v>
      </c>
      <c r="J81" s="28">
        <v>0.27906900000000001</v>
      </c>
      <c r="K81" s="7">
        <v>4.5020860000000003</v>
      </c>
      <c r="L81" s="28">
        <v>5.2775590000000001</v>
      </c>
      <c r="M81" s="7">
        <v>2.2918029999999998</v>
      </c>
      <c r="N81" s="28">
        <v>12.40307</v>
      </c>
      <c r="O81" s="7">
        <v>8.9999400000000005</v>
      </c>
      <c r="P81" s="28">
        <v>12.82395</v>
      </c>
      <c r="Q81" s="7">
        <v>1.1709909999999999</v>
      </c>
      <c r="R81" s="28">
        <v>4.1861240000000001E-2</v>
      </c>
      <c r="S81" s="7">
        <v>-0.53952409999999995</v>
      </c>
      <c r="T81" s="28">
        <v>1.299185</v>
      </c>
      <c r="U81" s="7">
        <v>1.314872</v>
      </c>
      <c r="V81" s="28">
        <v>0.77522230000000003</v>
      </c>
      <c r="W81" s="7">
        <v>0.36125740000000001</v>
      </c>
      <c r="X81" s="7">
        <v>0.43412450000000002</v>
      </c>
    </row>
    <row r="82" spans="1:24" x14ac:dyDescent="0.15">
      <c r="A82" s="31">
        <v>300</v>
      </c>
      <c r="B82" s="30">
        <v>200</v>
      </c>
      <c r="C82" s="29">
        <v>1.200399</v>
      </c>
      <c r="D82" s="28">
        <v>3.2589079999999999E-2</v>
      </c>
      <c r="E82" s="7">
        <v>0.54228719999999997</v>
      </c>
      <c r="F82" s="28">
        <v>6.2715469999999997E-3</v>
      </c>
      <c r="G82" s="7">
        <v>0.47392089999999998</v>
      </c>
      <c r="H82" s="28">
        <v>1.5031020000000001E-2</v>
      </c>
      <c r="I82" s="7">
        <v>0.46111220000000003</v>
      </c>
      <c r="J82" s="28">
        <v>0.25678299999999998</v>
      </c>
      <c r="K82" s="7">
        <v>4.9385729999999999</v>
      </c>
      <c r="L82" s="28">
        <v>4.9233840000000004</v>
      </c>
      <c r="M82" s="7">
        <v>2.1522039999999998</v>
      </c>
      <c r="N82" s="28">
        <v>11.41258</v>
      </c>
      <c r="O82" s="7">
        <v>8.6175879999999996</v>
      </c>
      <c r="P82" s="28">
        <v>10.335129999999999</v>
      </c>
      <c r="Q82" s="7">
        <v>1.175832</v>
      </c>
      <c r="R82" s="28">
        <v>4.0800830000000003E-2</v>
      </c>
      <c r="S82" s="7">
        <v>-0.45250119999999999</v>
      </c>
      <c r="T82" s="28">
        <v>1.2707250000000001</v>
      </c>
      <c r="U82" s="7">
        <v>0.73935019999999996</v>
      </c>
      <c r="V82" s="28">
        <v>0.71330950000000004</v>
      </c>
      <c r="W82" s="7">
        <v>0.3573404</v>
      </c>
      <c r="X82" s="7">
        <v>0.39945330000000001</v>
      </c>
    </row>
    <row r="83" spans="1:24" x14ac:dyDescent="0.15">
      <c r="A83" s="31">
        <v>400</v>
      </c>
      <c r="B83" s="30">
        <v>200</v>
      </c>
      <c r="C83" s="29">
        <v>1.29491</v>
      </c>
      <c r="D83" s="28">
        <v>3.1384960000000003E-2</v>
      </c>
      <c r="E83" s="7">
        <v>0.53832250000000004</v>
      </c>
      <c r="F83" s="28">
        <v>6.2680870000000003E-3</v>
      </c>
      <c r="G83" s="7">
        <v>0.51381180000000004</v>
      </c>
      <c r="H83" s="28">
        <v>1.276062E-2</v>
      </c>
      <c r="I83" s="7">
        <v>0.56939740000000005</v>
      </c>
      <c r="J83" s="28">
        <v>0.1353781</v>
      </c>
      <c r="K83" s="7">
        <v>4.8821260000000004</v>
      </c>
      <c r="L83" s="28">
        <v>2.4905719999999998</v>
      </c>
      <c r="M83" s="7">
        <v>4.9354129999999996</v>
      </c>
      <c r="N83" s="28">
        <v>6.0168059999999999</v>
      </c>
      <c r="O83" s="7">
        <v>8.7336659999999995</v>
      </c>
      <c r="P83" s="28">
        <v>1.3318270000000001</v>
      </c>
      <c r="Q83" s="7">
        <v>1.245816</v>
      </c>
      <c r="R83" s="28">
        <v>3.9334550000000003E-2</v>
      </c>
      <c r="S83" s="7">
        <v>-0.26018780000000002</v>
      </c>
      <c r="T83" s="28">
        <v>1.1512659999999999</v>
      </c>
      <c r="U83" s="7">
        <v>0.78256199999999998</v>
      </c>
      <c r="V83" s="28">
        <v>0.37602089999999999</v>
      </c>
      <c r="W83" s="7">
        <v>-0.66086489999999998</v>
      </c>
      <c r="X83" s="7">
        <v>0.2105717</v>
      </c>
    </row>
    <row r="84" spans="1:24" x14ac:dyDescent="0.15">
      <c r="A84" s="31">
        <v>500</v>
      </c>
      <c r="B84" s="30">
        <v>200</v>
      </c>
      <c r="C84" s="29">
        <v>1.4787360000000001</v>
      </c>
      <c r="D84" s="28">
        <v>3.083317E-2</v>
      </c>
      <c r="E84" s="7">
        <v>0.53532610000000003</v>
      </c>
      <c r="F84" s="28">
        <v>6.2701859999999996E-3</v>
      </c>
      <c r="G84" s="7">
        <v>0.44018230000000003</v>
      </c>
      <c r="H84" s="28">
        <v>1.368633E-2</v>
      </c>
      <c r="I84" s="7">
        <v>0.30404560000000003</v>
      </c>
      <c r="J84" s="28">
        <v>0.19419990000000001</v>
      </c>
      <c r="K84" s="7">
        <v>5.4093790000000004</v>
      </c>
      <c r="L84" s="28">
        <v>3.7778890000000001</v>
      </c>
      <c r="M84" s="7">
        <v>4.294232</v>
      </c>
      <c r="N84" s="28">
        <v>8.6311060000000008</v>
      </c>
      <c r="O84" s="7">
        <v>4.8736600000000001</v>
      </c>
      <c r="P84" s="28">
        <v>3.2476609999999999</v>
      </c>
      <c r="Q84" s="7">
        <v>1.3963570000000001</v>
      </c>
      <c r="R84" s="28">
        <v>3.8647880000000003E-2</v>
      </c>
      <c r="S84" s="7">
        <v>0.27044469999999998</v>
      </c>
      <c r="T84" s="28">
        <v>1.1909730000000001</v>
      </c>
      <c r="U84" s="7">
        <v>0.54130230000000001</v>
      </c>
      <c r="V84" s="28">
        <v>0.53945240000000005</v>
      </c>
      <c r="W84" s="7">
        <v>-0.2129644</v>
      </c>
      <c r="X84" s="7">
        <v>0.30209330000000001</v>
      </c>
    </row>
    <row r="85" spans="1:24" x14ac:dyDescent="0.15">
      <c r="A85" s="31">
        <v>600</v>
      </c>
      <c r="B85" s="30">
        <v>200</v>
      </c>
      <c r="C85" s="29">
        <v>1.6767840000000001</v>
      </c>
      <c r="D85" s="28">
        <v>3.080314E-2</v>
      </c>
      <c r="E85" s="7">
        <v>0.53375419999999996</v>
      </c>
      <c r="F85" s="28">
        <v>6.2647069999999996E-3</v>
      </c>
      <c r="G85" s="7">
        <v>0.37059300000000001</v>
      </c>
      <c r="H85" s="28">
        <v>1.353971E-2</v>
      </c>
      <c r="I85" s="7">
        <v>0.53126499999999999</v>
      </c>
      <c r="J85" s="28">
        <v>0.18678529999999999</v>
      </c>
      <c r="K85" s="7">
        <v>4.3638890000000004</v>
      </c>
      <c r="L85" s="28">
        <v>3.5831759999999999</v>
      </c>
      <c r="M85" s="7">
        <v>6.7509220000000001</v>
      </c>
      <c r="N85" s="28">
        <v>8.3015670000000004</v>
      </c>
      <c r="O85" s="7">
        <v>4.7413910000000001</v>
      </c>
      <c r="P85" s="28">
        <v>2.3946800000000001</v>
      </c>
      <c r="Q85" s="7">
        <v>1.566481</v>
      </c>
      <c r="R85" s="28">
        <v>3.8597380000000001E-2</v>
      </c>
      <c r="S85" s="7">
        <v>0.76372030000000002</v>
      </c>
      <c r="T85" s="28">
        <v>1.1823589999999999</v>
      </c>
      <c r="U85" s="7">
        <v>0.50225629999999999</v>
      </c>
      <c r="V85" s="28">
        <v>0.51883809999999997</v>
      </c>
      <c r="W85" s="7">
        <v>-0.64489479999999999</v>
      </c>
      <c r="X85" s="7">
        <v>0.29054930000000001</v>
      </c>
    </row>
    <row r="86" spans="1:24" x14ac:dyDescent="0.15">
      <c r="A86" s="31">
        <v>700</v>
      </c>
      <c r="B86" s="30">
        <v>200</v>
      </c>
      <c r="C86" s="29">
        <v>1.8126469999999999</v>
      </c>
      <c r="D86" s="28">
        <v>3.0532489999999999E-2</v>
      </c>
      <c r="E86" s="7">
        <v>0.53393559999999995</v>
      </c>
      <c r="F86" s="28">
        <v>6.2553920000000002E-3</v>
      </c>
      <c r="G86" s="7">
        <v>0.31299480000000002</v>
      </c>
      <c r="H86" s="28">
        <v>1.34897E-2</v>
      </c>
      <c r="I86" s="7">
        <v>0.66634070000000001</v>
      </c>
      <c r="J86" s="28">
        <v>0.18731890000000001</v>
      </c>
      <c r="K86" s="7">
        <v>4.2582880000000003</v>
      </c>
      <c r="L86" s="28">
        <v>3.5310169999999999</v>
      </c>
      <c r="M86" s="7">
        <v>4.5970979999999999</v>
      </c>
      <c r="N86" s="28">
        <v>8.3252839999999999</v>
      </c>
      <c r="O86" s="7">
        <v>1.289598</v>
      </c>
      <c r="P86" s="28">
        <v>1.5762050000000001</v>
      </c>
      <c r="Q86" s="7">
        <v>1.694056</v>
      </c>
      <c r="R86" s="28">
        <v>3.8237529999999999E-2</v>
      </c>
      <c r="S86" s="7">
        <v>1.026602</v>
      </c>
      <c r="T86" s="28">
        <v>1.1769689999999999</v>
      </c>
      <c r="U86" s="7">
        <v>-0.1841981</v>
      </c>
      <c r="V86" s="28">
        <v>0.52032029999999996</v>
      </c>
      <c r="W86" s="7">
        <v>-1.435962E-2</v>
      </c>
      <c r="X86" s="7">
        <v>0.29137940000000001</v>
      </c>
    </row>
    <row r="87" spans="1:24" x14ac:dyDescent="0.15">
      <c r="A87" s="31">
        <v>800</v>
      </c>
      <c r="B87" s="30">
        <v>200</v>
      </c>
      <c r="C87" s="29">
        <v>1.926523</v>
      </c>
      <c r="D87" s="28">
        <v>3.037099E-2</v>
      </c>
      <c r="E87" s="7">
        <v>0.53601140000000003</v>
      </c>
      <c r="F87" s="28">
        <v>6.2625329999999998E-3</v>
      </c>
      <c r="G87" s="7">
        <v>0.24269540000000001</v>
      </c>
      <c r="H87" s="28">
        <v>1.314857E-2</v>
      </c>
      <c r="I87" s="7">
        <v>0.78577839999999999</v>
      </c>
      <c r="J87" s="28">
        <v>0.1727407</v>
      </c>
      <c r="K87" s="7">
        <v>5.4040999999999997</v>
      </c>
      <c r="L87" s="28">
        <v>3.2686329999999999</v>
      </c>
      <c r="M87" s="7">
        <v>0.94164079999999994</v>
      </c>
      <c r="N87" s="28">
        <v>7.6773660000000001</v>
      </c>
      <c r="O87" s="7">
        <v>-0.406696</v>
      </c>
      <c r="P87" s="28">
        <v>1.627615</v>
      </c>
      <c r="Q87" s="7">
        <v>1.8083370000000001</v>
      </c>
      <c r="R87" s="28">
        <v>3.8030639999999998E-2</v>
      </c>
      <c r="S87" s="7">
        <v>1.308999</v>
      </c>
      <c r="T87" s="28">
        <v>1.1584239999999999</v>
      </c>
      <c r="U87" s="7">
        <v>-1.055148</v>
      </c>
      <c r="V87" s="28">
        <v>0.4798288</v>
      </c>
      <c r="W87" s="7">
        <v>0.82155630000000002</v>
      </c>
      <c r="X87" s="7">
        <v>0.2687041</v>
      </c>
    </row>
    <row r="88" spans="1:24" x14ac:dyDescent="0.15">
      <c r="A88" s="31">
        <v>900</v>
      </c>
      <c r="B88" s="30">
        <v>200</v>
      </c>
      <c r="C88" s="29">
        <v>2.0631080000000002</v>
      </c>
      <c r="D88" s="28">
        <v>3.0238870000000001E-2</v>
      </c>
      <c r="E88" s="7">
        <v>0.53990179999999999</v>
      </c>
      <c r="F88" s="28">
        <v>6.3215240000000002E-3</v>
      </c>
      <c r="G88" s="7">
        <v>0.24710699999999999</v>
      </c>
      <c r="H88" s="28">
        <v>1.255882E-2</v>
      </c>
      <c r="I88" s="7">
        <v>1.098293</v>
      </c>
      <c r="J88" s="28">
        <v>0.1499268</v>
      </c>
      <c r="K88" s="7">
        <v>5.3901250000000003</v>
      </c>
      <c r="L88" s="28">
        <v>2.747633</v>
      </c>
      <c r="M88" s="7">
        <v>3.062573</v>
      </c>
      <c r="N88" s="28">
        <v>6.6634130000000003</v>
      </c>
      <c r="O88" s="7">
        <v>-0.2144383</v>
      </c>
      <c r="P88" s="28">
        <v>0.72161050000000004</v>
      </c>
      <c r="Q88" s="7">
        <v>1.9297899999999999</v>
      </c>
      <c r="R88" s="28">
        <v>3.782713E-2</v>
      </c>
      <c r="S88" s="7">
        <v>1.516756</v>
      </c>
      <c r="T88" s="28">
        <v>1.124077</v>
      </c>
      <c r="U88" s="7">
        <v>-1.0338339999999999</v>
      </c>
      <c r="V88" s="28">
        <v>0.41648109999999999</v>
      </c>
      <c r="W88" s="7">
        <v>0.1643819</v>
      </c>
      <c r="X88" s="7">
        <v>0.2332294</v>
      </c>
    </row>
    <row r="89" spans="1:24" x14ac:dyDescent="0.15">
      <c r="A89" s="31">
        <v>1000</v>
      </c>
      <c r="B89" s="30">
        <v>200</v>
      </c>
      <c r="C89" s="29">
        <v>2.1287720000000001</v>
      </c>
      <c r="D89" s="28">
        <v>2.9960870000000001E-2</v>
      </c>
      <c r="E89" s="7">
        <v>0.54530599999999996</v>
      </c>
      <c r="F89" s="28">
        <v>6.4788729999999996E-3</v>
      </c>
      <c r="G89" s="7">
        <v>0.27512890000000001</v>
      </c>
      <c r="H89" s="28">
        <v>1.1501249999999999E-2</v>
      </c>
      <c r="I89" s="7">
        <v>0.70389740000000001</v>
      </c>
      <c r="J89" s="28">
        <v>0.11458889999999999</v>
      </c>
      <c r="K89" s="7">
        <v>3.1198730000000001</v>
      </c>
      <c r="L89" s="28">
        <v>2.0547070000000001</v>
      </c>
      <c r="M89" s="7">
        <v>8.6849530000000001</v>
      </c>
      <c r="N89" s="28">
        <v>5.0928380000000004</v>
      </c>
      <c r="O89" s="7">
        <v>0.50781829999999994</v>
      </c>
      <c r="P89" s="28">
        <v>0.2320596</v>
      </c>
      <c r="Q89" s="7">
        <v>1.973222</v>
      </c>
      <c r="R89" s="28">
        <v>3.746737E-2</v>
      </c>
      <c r="S89" s="7">
        <v>1.621014</v>
      </c>
      <c r="T89" s="28">
        <v>1.0641719999999999</v>
      </c>
      <c r="U89" s="7">
        <v>-0.19541439999999999</v>
      </c>
      <c r="V89" s="28">
        <v>0.31827759999999999</v>
      </c>
      <c r="W89" s="7">
        <v>-0.30010750000000003</v>
      </c>
      <c r="X89" s="7">
        <v>0.17823539999999999</v>
      </c>
    </row>
    <row r="90" spans="1:24" x14ac:dyDescent="0.15">
      <c r="A90" s="31">
        <v>1100</v>
      </c>
      <c r="B90" s="30">
        <v>200</v>
      </c>
      <c r="C90" s="29">
        <v>2.017798</v>
      </c>
      <c r="D90" s="28">
        <v>5.1297280000000001E-2</v>
      </c>
      <c r="E90" s="7">
        <v>0.55173870000000003</v>
      </c>
      <c r="F90" s="28">
        <v>6.7844309999999996E-3</v>
      </c>
      <c r="G90" s="7">
        <v>0.32963759999999998</v>
      </c>
      <c r="H90" s="28">
        <v>1.7943480000000001E-2</v>
      </c>
      <c r="I90" s="7">
        <v>0.79616089999999995</v>
      </c>
      <c r="J90" s="28">
        <v>0.28976790000000002</v>
      </c>
      <c r="K90" s="7">
        <v>5.9906259999999998</v>
      </c>
      <c r="L90" s="28">
        <v>4.7043999999999997</v>
      </c>
      <c r="M90" s="7">
        <v>3.2185950000000001</v>
      </c>
      <c r="N90" s="28">
        <v>12.87857</v>
      </c>
      <c r="O90" s="7">
        <v>0.65661040000000004</v>
      </c>
      <c r="P90" s="28">
        <v>10.70844</v>
      </c>
      <c r="Q90" s="7">
        <v>1.8617250000000001</v>
      </c>
      <c r="R90" s="28">
        <v>6.0742740000000003E-2</v>
      </c>
      <c r="S90" s="7">
        <v>1.158393</v>
      </c>
      <c r="T90" s="28">
        <v>1.457382</v>
      </c>
      <c r="U90" s="7">
        <v>-0.73252200000000001</v>
      </c>
      <c r="V90" s="28">
        <v>0.80492940000000002</v>
      </c>
      <c r="W90" s="7">
        <v>0.3170943</v>
      </c>
      <c r="X90" s="7">
        <v>0.45076040000000001</v>
      </c>
    </row>
    <row r="91" spans="1:24" x14ac:dyDescent="0.15">
      <c r="A91" s="31">
        <v>0</v>
      </c>
      <c r="B91" s="30">
        <v>300</v>
      </c>
      <c r="C91" s="29">
        <v>1.281188</v>
      </c>
      <c r="D91" s="28">
        <v>5.5134469999999998E-2</v>
      </c>
      <c r="E91" s="7">
        <v>0.56492960000000003</v>
      </c>
      <c r="F91" s="28">
        <v>6.7780399999999999E-3</v>
      </c>
      <c r="G91" s="7">
        <v>0.57345559999999995</v>
      </c>
      <c r="H91" s="28">
        <v>1.870395E-2</v>
      </c>
      <c r="I91" s="7">
        <v>0.61228400000000005</v>
      </c>
      <c r="J91" s="28">
        <v>0.315195</v>
      </c>
      <c r="K91" s="7">
        <v>5.4677559999999996</v>
      </c>
      <c r="L91" s="28">
        <v>5.1477310000000003</v>
      </c>
      <c r="M91" s="7">
        <v>3.0874030000000001</v>
      </c>
      <c r="N91" s="28">
        <v>14.00867</v>
      </c>
      <c r="O91" s="7">
        <v>24.47608</v>
      </c>
      <c r="P91" s="28">
        <v>21.517330000000001</v>
      </c>
      <c r="Q91" s="7">
        <v>1.1805779999999999</v>
      </c>
      <c r="R91" s="28">
        <v>6.5254220000000002E-2</v>
      </c>
      <c r="S91" s="7">
        <v>-0.82635689999999995</v>
      </c>
      <c r="T91" s="28">
        <v>1.5140279999999999</v>
      </c>
      <c r="U91" s="7">
        <v>0.35261130000000002</v>
      </c>
      <c r="V91" s="28">
        <v>0.87558630000000004</v>
      </c>
      <c r="W91" s="7">
        <v>0.74862050000000002</v>
      </c>
      <c r="X91" s="7">
        <v>0.4903284</v>
      </c>
    </row>
    <row r="92" spans="1:24" x14ac:dyDescent="0.15">
      <c r="A92" s="31">
        <v>100</v>
      </c>
      <c r="B92" s="30">
        <v>300</v>
      </c>
      <c r="C92" s="29">
        <v>1.3597919999999999</v>
      </c>
      <c r="D92" s="28">
        <v>3.3123779999999999E-2</v>
      </c>
      <c r="E92" s="7">
        <v>0.55879440000000002</v>
      </c>
      <c r="F92" s="28">
        <v>6.5009960000000002E-3</v>
      </c>
      <c r="G92" s="7">
        <v>0.55254890000000001</v>
      </c>
      <c r="H92" s="28">
        <v>1.403129E-2</v>
      </c>
      <c r="I92" s="7">
        <v>0.57691890000000001</v>
      </c>
      <c r="J92" s="28">
        <v>0.2017969</v>
      </c>
      <c r="K92" s="7">
        <v>4.8896740000000003</v>
      </c>
      <c r="L92" s="28">
        <v>3.777158</v>
      </c>
      <c r="M92" s="7">
        <v>1.303472</v>
      </c>
      <c r="N92" s="28">
        <v>8.9687529999999995</v>
      </c>
      <c r="O92" s="7">
        <v>22.213950000000001</v>
      </c>
      <c r="P92" s="28">
        <v>5.4353639999999999</v>
      </c>
      <c r="Q92" s="7">
        <v>1.2986489999999999</v>
      </c>
      <c r="R92" s="28">
        <v>4.1417309999999999E-2</v>
      </c>
      <c r="S92" s="7">
        <v>-0.71025689999999997</v>
      </c>
      <c r="T92" s="28">
        <v>1.22719</v>
      </c>
      <c r="U92" s="7">
        <v>0.86392340000000001</v>
      </c>
      <c r="V92" s="28">
        <v>0.56053909999999996</v>
      </c>
      <c r="W92" s="7">
        <v>0.91160430000000003</v>
      </c>
      <c r="X92" s="7">
        <v>0.31390190000000001</v>
      </c>
    </row>
    <row r="93" spans="1:24" x14ac:dyDescent="0.15">
      <c r="A93" s="31">
        <v>200</v>
      </c>
      <c r="B93" s="30">
        <v>300</v>
      </c>
      <c r="C93" s="29">
        <v>1.4643010000000001</v>
      </c>
      <c r="D93" s="28">
        <v>3.2484079999999999E-2</v>
      </c>
      <c r="E93" s="7">
        <v>0.55160419999999999</v>
      </c>
      <c r="F93" s="28">
        <v>6.3586190000000003E-3</v>
      </c>
      <c r="G93" s="7">
        <v>0.42837760000000003</v>
      </c>
      <c r="H93" s="28">
        <v>1.3671549999999999E-2</v>
      </c>
      <c r="I93" s="7">
        <v>0.15205630000000001</v>
      </c>
      <c r="J93" s="28">
        <v>0.18419260000000001</v>
      </c>
      <c r="K93" s="7">
        <v>5.6144239999999996</v>
      </c>
      <c r="L93" s="28">
        <v>3.512213</v>
      </c>
      <c r="M93" s="7">
        <v>1.9378759999999999</v>
      </c>
      <c r="N93" s="28">
        <v>8.186337</v>
      </c>
      <c r="O93" s="7">
        <v>4.7537799999999999</v>
      </c>
      <c r="P93" s="28">
        <v>3.0111089999999998</v>
      </c>
      <c r="Q93" s="7">
        <v>1.4212750000000001</v>
      </c>
      <c r="R93" s="28">
        <v>4.0574609999999997E-2</v>
      </c>
      <c r="S93" s="7">
        <v>7.2284139999999997E-2</v>
      </c>
      <c r="T93" s="28">
        <v>1.1985809999999999</v>
      </c>
      <c r="U93" s="7">
        <v>0.50742330000000002</v>
      </c>
      <c r="V93" s="28">
        <v>0.5116214</v>
      </c>
      <c r="W93" s="7">
        <v>0.71033230000000003</v>
      </c>
      <c r="X93" s="7">
        <v>0.28650799999999998</v>
      </c>
    </row>
    <row r="94" spans="1:24" x14ac:dyDescent="0.15">
      <c r="A94" s="31">
        <v>300</v>
      </c>
      <c r="B94" s="30">
        <v>300</v>
      </c>
      <c r="C94" s="29">
        <v>1.545426</v>
      </c>
      <c r="D94" s="28">
        <v>3.1673560000000003E-2</v>
      </c>
      <c r="E94" s="7">
        <v>0.54390530000000004</v>
      </c>
      <c r="F94" s="28">
        <v>6.3040479999999996E-3</v>
      </c>
      <c r="G94" s="7">
        <v>0.37532579999999999</v>
      </c>
      <c r="H94" s="28">
        <v>1.27788E-2</v>
      </c>
      <c r="I94" s="7">
        <v>0.25120999999999999</v>
      </c>
      <c r="J94" s="28">
        <v>0.14235159999999999</v>
      </c>
      <c r="K94" s="7">
        <v>5.1335790000000001</v>
      </c>
      <c r="L94" s="28">
        <v>2.71563</v>
      </c>
      <c r="M94" s="7">
        <v>2.8119670000000001</v>
      </c>
      <c r="N94" s="28">
        <v>6.3267389999999999</v>
      </c>
      <c r="O94" s="7">
        <v>2.0586950000000002</v>
      </c>
      <c r="P94" s="28">
        <v>2.4209309999999999</v>
      </c>
      <c r="Q94" s="7">
        <v>1.4829220000000001</v>
      </c>
      <c r="R94" s="28">
        <v>3.9659659999999999E-2</v>
      </c>
      <c r="S94" s="7">
        <v>0.51777249999999997</v>
      </c>
      <c r="T94" s="28">
        <v>1.150919</v>
      </c>
      <c r="U94" s="7">
        <v>0.13200480000000001</v>
      </c>
      <c r="V94" s="28">
        <v>0.39538309999999999</v>
      </c>
      <c r="W94" s="7">
        <v>0.59011849999999999</v>
      </c>
      <c r="X94" s="7">
        <v>0.22141449999999999</v>
      </c>
    </row>
    <row r="95" spans="1:24" x14ac:dyDescent="0.15">
      <c r="A95" s="31">
        <v>400</v>
      </c>
      <c r="B95" s="30">
        <v>300</v>
      </c>
      <c r="C95" s="29">
        <v>1.619758</v>
      </c>
      <c r="D95" s="28">
        <v>3.1130430000000001E-2</v>
      </c>
      <c r="E95" s="7">
        <v>0.53637299999999999</v>
      </c>
      <c r="F95" s="28">
        <v>6.2953820000000004E-3</v>
      </c>
      <c r="G95" s="7">
        <v>0.37793209999999999</v>
      </c>
      <c r="H95" s="28">
        <v>1.171259E-2</v>
      </c>
      <c r="I95" s="7">
        <v>0.76131139999999997</v>
      </c>
      <c r="J95" s="28">
        <v>8.8904230000000001E-2</v>
      </c>
      <c r="K95" s="7">
        <v>5.1174280000000003</v>
      </c>
      <c r="L95" s="28">
        <v>1.61711</v>
      </c>
      <c r="M95" s="7">
        <v>2.6234060000000001</v>
      </c>
      <c r="N95" s="28">
        <v>3.9512990000000001</v>
      </c>
      <c r="O95" s="7">
        <v>-0.74068000000000001</v>
      </c>
      <c r="P95" s="28">
        <v>0.42273509999999997</v>
      </c>
      <c r="Q95" s="7">
        <v>1.528411</v>
      </c>
      <c r="R95" s="28">
        <v>3.8965670000000001E-2</v>
      </c>
      <c r="S95" s="7">
        <v>0.70183320000000005</v>
      </c>
      <c r="T95" s="28">
        <v>1.094133</v>
      </c>
      <c r="U95" s="7">
        <v>-0.60097210000000001</v>
      </c>
      <c r="V95" s="28">
        <v>0.2469452</v>
      </c>
      <c r="W95" s="7">
        <v>0.4456137</v>
      </c>
      <c r="X95" s="7">
        <v>0.1382893</v>
      </c>
    </row>
    <row r="96" spans="1:24" x14ac:dyDescent="0.15">
      <c r="A96" s="31">
        <v>500</v>
      </c>
      <c r="B96" s="30">
        <v>300</v>
      </c>
      <c r="C96" s="29">
        <v>1.749895</v>
      </c>
      <c r="D96" s="28">
        <v>3.1172990000000001E-2</v>
      </c>
      <c r="E96" s="7">
        <v>0.52973440000000005</v>
      </c>
      <c r="F96" s="28">
        <v>6.3022750000000004E-3</v>
      </c>
      <c r="G96" s="7">
        <v>0.33852539999999998</v>
      </c>
      <c r="H96" s="28">
        <v>1.225216E-2</v>
      </c>
      <c r="I96" s="7">
        <v>-9.3564980000000006E-2</v>
      </c>
      <c r="J96" s="28">
        <v>0.1173415</v>
      </c>
      <c r="K96" s="7">
        <v>5.8817269999999997</v>
      </c>
      <c r="L96" s="28">
        <v>2.1483460000000001</v>
      </c>
      <c r="M96" s="7">
        <v>3.50434</v>
      </c>
      <c r="N96" s="28">
        <v>5.215179</v>
      </c>
      <c r="O96" s="7">
        <v>-0.85681390000000002</v>
      </c>
      <c r="P96" s="28">
        <v>0.74486479999999999</v>
      </c>
      <c r="Q96" s="7">
        <v>1.6433899999999999</v>
      </c>
      <c r="R96" s="28">
        <v>3.9030929999999998E-2</v>
      </c>
      <c r="S96" s="7">
        <v>1.1190560000000001</v>
      </c>
      <c r="T96" s="28">
        <v>1.122322</v>
      </c>
      <c r="U96" s="7">
        <v>-0.23188210000000001</v>
      </c>
      <c r="V96" s="28">
        <v>0.32596419999999998</v>
      </c>
      <c r="W96" s="7">
        <v>0.6906909</v>
      </c>
      <c r="X96" s="7">
        <v>0.1825399</v>
      </c>
    </row>
    <row r="97" spans="1:24" x14ac:dyDescent="0.15">
      <c r="A97" s="31">
        <v>600</v>
      </c>
      <c r="B97" s="30">
        <v>300</v>
      </c>
      <c r="C97" s="29">
        <v>1.902908</v>
      </c>
      <c r="D97" s="28">
        <v>3.1110740000000001E-2</v>
      </c>
      <c r="E97" s="7">
        <v>0.52467379999999997</v>
      </c>
      <c r="F97" s="28">
        <v>6.3093070000000001E-3</v>
      </c>
      <c r="G97" s="7">
        <v>0.25061830000000002</v>
      </c>
      <c r="H97" s="28">
        <v>1.330975E-2</v>
      </c>
      <c r="I97" s="7">
        <v>0.71432030000000002</v>
      </c>
      <c r="J97" s="28">
        <v>0.17226</v>
      </c>
      <c r="K97" s="7">
        <v>4.9935939999999999</v>
      </c>
      <c r="L97" s="28">
        <v>3.2607140000000001</v>
      </c>
      <c r="M97" s="7">
        <v>7.7839999999999998</v>
      </c>
      <c r="N97" s="28">
        <v>7.6560009999999998</v>
      </c>
      <c r="O97" s="7">
        <v>-1.4997879999999999</v>
      </c>
      <c r="P97" s="28">
        <v>2.7065030000000001</v>
      </c>
      <c r="Q97" s="7">
        <v>1.794772</v>
      </c>
      <c r="R97" s="28">
        <v>3.8957150000000003E-2</v>
      </c>
      <c r="S97" s="7">
        <v>1.425883</v>
      </c>
      <c r="T97" s="28">
        <v>1.1756530000000001</v>
      </c>
      <c r="U97" s="7">
        <v>-0.85078540000000002</v>
      </c>
      <c r="V97" s="28">
        <v>0.47849419999999998</v>
      </c>
      <c r="W97" s="7">
        <v>-0.2603569</v>
      </c>
      <c r="X97" s="7">
        <v>0.26795669999999999</v>
      </c>
    </row>
    <row r="98" spans="1:24" x14ac:dyDescent="0.15">
      <c r="A98" s="31">
        <v>700</v>
      </c>
      <c r="B98" s="30">
        <v>300</v>
      </c>
      <c r="C98" s="29">
        <v>1.9946280000000001</v>
      </c>
      <c r="D98" s="28">
        <v>2.999044E-2</v>
      </c>
      <c r="E98" s="7">
        <v>0.52173570000000002</v>
      </c>
      <c r="F98" s="28">
        <v>6.3173509999999997E-3</v>
      </c>
      <c r="G98" s="7">
        <v>0.21652089999999999</v>
      </c>
      <c r="H98" s="28">
        <v>1.2083409999999999E-2</v>
      </c>
      <c r="I98" s="7">
        <v>0.95291570000000003</v>
      </c>
      <c r="J98" s="28">
        <v>0.13048870000000001</v>
      </c>
      <c r="K98" s="7">
        <v>5.193219</v>
      </c>
      <c r="L98" s="28">
        <v>2.417386</v>
      </c>
      <c r="M98" s="7">
        <v>2.5408189999999999</v>
      </c>
      <c r="N98" s="28">
        <v>5.7994969999999997</v>
      </c>
      <c r="O98" s="7">
        <v>-0.2951281</v>
      </c>
      <c r="P98" s="28">
        <v>0.79678700000000002</v>
      </c>
      <c r="Q98" s="7">
        <v>1.8967989999999999</v>
      </c>
      <c r="R98" s="28">
        <v>3.7565929999999997E-2</v>
      </c>
      <c r="S98" s="7">
        <v>1.439217</v>
      </c>
      <c r="T98" s="28">
        <v>1.100028</v>
      </c>
      <c r="U98" s="7">
        <v>-1.106422</v>
      </c>
      <c r="V98" s="28">
        <v>0.36250569999999999</v>
      </c>
      <c r="W98" s="7">
        <v>0.72257850000000001</v>
      </c>
      <c r="X98" s="7">
        <v>0.20300319999999999</v>
      </c>
    </row>
    <row r="99" spans="1:24" x14ac:dyDescent="0.15">
      <c r="A99" s="31">
        <v>800</v>
      </c>
      <c r="B99" s="30">
        <v>300</v>
      </c>
      <c r="C99" s="29">
        <v>2.066751</v>
      </c>
      <c r="D99" s="28">
        <v>3.0179689999999999E-2</v>
      </c>
      <c r="E99" s="7">
        <v>0.52124230000000005</v>
      </c>
      <c r="F99" s="28">
        <v>6.3438820000000003E-3</v>
      </c>
      <c r="G99" s="7">
        <v>0.21330379999999999</v>
      </c>
      <c r="H99" s="28">
        <v>1.3209759999999999E-2</v>
      </c>
      <c r="I99" s="7">
        <v>0.45737450000000002</v>
      </c>
      <c r="J99" s="28">
        <v>0.182028</v>
      </c>
      <c r="K99" s="7">
        <v>4.0537739999999998</v>
      </c>
      <c r="L99" s="28">
        <v>3.5191599999999998</v>
      </c>
      <c r="M99" s="7">
        <v>6.2231880000000004</v>
      </c>
      <c r="N99" s="28">
        <v>8.0901320000000005</v>
      </c>
      <c r="O99" s="7">
        <v>0.1111365</v>
      </c>
      <c r="P99" s="28">
        <v>2.8826969999999998</v>
      </c>
      <c r="Q99" s="7">
        <v>1.9805060000000001</v>
      </c>
      <c r="R99" s="28">
        <v>3.7806239999999998E-2</v>
      </c>
      <c r="S99" s="7">
        <v>1.829569</v>
      </c>
      <c r="T99" s="28">
        <v>1.1608620000000001</v>
      </c>
      <c r="U99" s="7">
        <v>-0.47443429999999998</v>
      </c>
      <c r="V99" s="28">
        <v>0.50564869999999995</v>
      </c>
      <c r="W99" s="7">
        <v>0.36912709999999999</v>
      </c>
      <c r="X99" s="7">
        <v>0.28316330000000001</v>
      </c>
    </row>
    <row r="100" spans="1:24" x14ac:dyDescent="0.15">
      <c r="A100" s="31">
        <v>900</v>
      </c>
      <c r="B100" s="30">
        <v>300</v>
      </c>
      <c r="C100" s="29">
        <v>2.2079599999999999</v>
      </c>
      <c r="D100" s="28">
        <v>3.1152039999999999E-2</v>
      </c>
      <c r="E100" s="7">
        <v>0.52324300000000001</v>
      </c>
      <c r="F100" s="28">
        <v>6.4218690000000002E-3</v>
      </c>
      <c r="G100" s="7">
        <v>0.23918120000000001</v>
      </c>
      <c r="H100" s="28">
        <v>1.282701E-2</v>
      </c>
      <c r="I100" s="7">
        <v>0.60453440000000003</v>
      </c>
      <c r="J100" s="28">
        <v>0.15456059999999999</v>
      </c>
      <c r="K100" s="7">
        <v>3.5758160000000001</v>
      </c>
      <c r="L100" s="28">
        <v>2.8489969999999998</v>
      </c>
      <c r="M100" s="7">
        <v>16.34047</v>
      </c>
      <c r="N100" s="28">
        <v>6.8693580000000001</v>
      </c>
      <c r="O100" s="7">
        <v>-0.29391020000000001</v>
      </c>
      <c r="P100" s="28">
        <v>1.105302</v>
      </c>
      <c r="Q100" s="7">
        <v>2.1162969999999999</v>
      </c>
      <c r="R100" s="28">
        <v>3.8924840000000002E-2</v>
      </c>
      <c r="S100" s="7">
        <v>2.2079179999999998</v>
      </c>
      <c r="T100" s="28">
        <v>1.146377</v>
      </c>
      <c r="U100" s="7">
        <v>-9.4639840000000003E-2</v>
      </c>
      <c r="V100" s="28">
        <v>0.42932130000000002</v>
      </c>
      <c r="W100" s="7">
        <v>-1.273836</v>
      </c>
      <c r="X100" s="7">
        <v>0.24041989999999999</v>
      </c>
    </row>
    <row r="101" spans="1:24" x14ac:dyDescent="0.15">
      <c r="A101" s="31">
        <v>1000</v>
      </c>
      <c r="B101" s="30">
        <v>300</v>
      </c>
      <c r="C101" s="29">
        <v>2.338695</v>
      </c>
      <c r="D101" s="28">
        <v>3.117729E-2</v>
      </c>
      <c r="E101" s="7">
        <v>0.52750450000000004</v>
      </c>
      <c r="F101" s="28">
        <v>6.5958780000000003E-3</v>
      </c>
      <c r="G101" s="7">
        <v>0.23582690000000001</v>
      </c>
      <c r="H101" s="28">
        <v>1.1756529999999999E-2</v>
      </c>
      <c r="I101" s="7">
        <v>2.4547579999999999E-2</v>
      </c>
      <c r="J101" s="28">
        <v>0.1134771</v>
      </c>
      <c r="K101" s="7">
        <v>5.5532019999999997</v>
      </c>
      <c r="L101" s="28">
        <v>2.0430410000000001</v>
      </c>
      <c r="M101" s="7">
        <v>9.4336929999999999</v>
      </c>
      <c r="N101" s="28">
        <v>5.0434279999999996</v>
      </c>
      <c r="O101" s="7">
        <v>0.53831059999999997</v>
      </c>
      <c r="P101" s="28">
        <v>0.34756809999999999</v>
      </c>
      <c r="Q101" s="7">
        <v>2.227554</v>
      </c>
      <c r="R101" s="28">
        <v>3.8977299999999999E-2</v>
      </c>
      <c r="S101" s="7">
        <v>2.1571129999999998</v>
      </c>
      <c r="T101" s="28">
        <v>1.0903579999999999</v>
      </c>
      <c r="U101" s="7">
        <v>-0.26862599999999998</v>
      </c>
      <c r="V101" s="28">
        <v>0.31526710000000002</v>
      </c>
      <c r="W101" s="7">
        <v>-0.11306819999999999</v>
      </c>
      <c r="X101" s="7">
        <v>0.1765496</v>
      </c>
    </row>
    <row r="102" spans="1:24" x14ac:dyDescent="0.15">
      <c r="A102" s="31">
        <v>1100</v>
      </c>
      <c r="B102" s="30">
        <v>300</v>
      </c>
      <c r="C102" s="29">
        <v>2.2852109999999999</v>
      </c>
      <c r="D102" s="28">
        <v>5.1643769999999999E-2</v>
      </c>
      <c r="E102" s="7">
        <v>0.53354500000000005</v>
      </c>
      <c r="F102" s="28">
        <v>6.9142600000000002E-3</v>
      </c>
      <c r="G102" s="7">
        <v>0.2892689</v>
      </c>
      <c r="H102" s="28">
        <v>1.7769819999999999E-2</v>
      </c>
      <c r="I102" s="7">
        <v>-0.69969939999999997</v>
      </c>
      <c r="J102" s="28">
        <v>0.2612199</v>
      </c>
      <c r="K102" s="7">
        <v>9.0333400000000008</v>
      </c>
      <c r="L102" s="28">
        <v>4.2961029999999996</v>
      </c>
      <c r="M102" s="7">
        <v>2.4411200000000002</v>
      </c>
      <c r="N102" s="28">
        <v>11.609769999999999</v>
      </c>
      <c r="O102" s="7">
        <v>0.76386730000000003</v>
      </c>
      <c r="P102" s="28">
        <v>8.8600220000000007</v>
      </c>
      <c r="Q102" s="7">
        <v>2.1595870000000001</v>
      </c>
      <c r="R102" s="28">
        <v>6.1291180000000001E-2</v>
      </c>
      <c r="S102" s="7">
        <v>1.603577</v>
      </c>
      <c r="T102" s="28">
        <v>1.4613529999999999</v>
      </c>
      <c r="U102" s="7">
        <v>-0.4447005</v>
      </c>
      <c r="V102" s="28">
        <v>0.72557990000000006</v>
      </c>
      <c r="W102" s="7">
        <v>1.5322249999999999</v>
      </c>
      <c r="X102" s="7">
        <v>0.40632479999999999</v>
      </c>
    </row>
    <row r="103" spans="1:24" x14ac:dyDescent="0.15">
      <c r="A103" s="31">
        <v>0</v>
      </c>
      <c r="B103" s="30">
        <v>400</v>
      </c>
      <c r="C103" s="29">
        <v>1.492183</v>
      </c>
      <c r="D103" s="28">
        <v>6.3090690000000005E-2</v>
      </c>
      <c r="E103" s="7">
        <v>0.57314949999999998</v>
      </c>
      <c r="F103" s="28">
        <v>6.962485E-3</v>
      </c>
      <c r="G103" s="7">
        <v>0.51981109999999997</v>
      </c>
      <c r="H103" s="28">
        <v>2.080253E-2</v>
      </c>
      <c r="I103" s="7">
        <v>0.74463729999999995</v>
      </c>
      <c r="J103" s="28">
        <v>0.38043510000000003</v>
      </c>
      <c r="K103" s="7">
        <v>5.4524749999999997</v>
      </c>
      <c r="L103" s="28">
        <v>5.7894730000000001</v>
      </c>
      <c r="M103" s="7">
        <v>4.5492470000000003</v>
      </c>
      <c r="N103" s="28">
        <v>16.90823</v>
      </c>
      <c r="O103" s="7">
        <v>27.025729999999999</v>
      </c>
      <c r="P103" s="28">
        <v>33.627929999999999</v>
      </c>
      <c r="Q103" s="7">
        <v>1.387807</v>
      </c>
      <c r="R103" s="28">
        <v>7.3547280000000007E-2</v>
      </c>
      <c r="S103" s="7">
        <v>-0.1005568</v>
      </c>
      <c r="T103" s="28">
        <v>1.6317120000000001</v>
      </c>
      <c r="U103" s="7">
        <v>0.33700160000000001</v>
      </c>
      <c r="V103" s="28">
        <v>1.056767</v>
      </c>
      <c r="W103" s="7">
        <v>0.47983969999999998</v>
      </c>
      <c r="X103" s="7">
        <v>0.59178960000000003</v>
      </c>
    </row>
    <row r="104" spans="1:24" x14ac:dyDescent="0.15">
      <c r="A104" s="31">
        <v>100</v>
      </c>
      <c r="B104" s="30">
        <v>400</v>
      </c>
      <c r="C104" s="29">
        <v>1.644382</v>
      </c>
      <c r="D104" s="28">
        <v>3.5149260000000002E-2</v>
      </c>
      <c r="E104" s="7">
        <v>0.56501250000000003</v>
      </c>
      <c r="F104" s="28">
        <v>6.6469529999999997E-3</v>
      </c>
      <c r="G104" s="7">
        <v>0.46315040000000002</v>
      </c>
      <c r="H104" s="28">
        <v>1.520824E-2</v>
      </c>
      <c r="I104" s="7">
        <v>0.25361669999999997</v>
      </c>
      <c r="J104" s="28">
        <v>0.25124449999999998</v>
      </c>
      <c r="K104" s="7">
        <v>4.498678</v>
      </c>
      <c r="L104" s="28">
        <v>4.6483970000000001</v>
      </c>
      <c r="M104" s="7">
        <v>4.0312609999999998</v>
      </c>
      <c r="N104" s="28">
        <v>11.16642</v>
      </c>
      <c r="O104" s="7">
        <v>22.875679999999999</v>
      </c>
      <c r="P104" s="28">
        <v>10.942030000000001</v>
      </c>
      <c r="Q104" s="7">
        <v>1.574848</v>
      </c>
      <c r="R104" s="28">
        <v>4.3705130000000002E-2</v>
      </c>
      <c r="S104" s="7">
        <v>0.30136810000000003</v>
      </c>
      <c r="T104" s="28">
        <v>1.295641</v>
      </c>
      <c r="U104" s="7">
        <v>1.118131</v>
      </c>
      <c r="V104" s="28">
        <v>0.69788229999999996</v>
      </c>
      <c r="W104" s="7">
        <v>0.64596779999999998</v>
      </c>
      <c r="X104" s="7">
        <v>0.3908141</v>
      </c>
    </row>
    <row r="105" spans="1:24" x14ac:dyDescent="0.15">
      <c r="A105" s="31">
        <v>200</v>
      </c>
      <c r="B105" s="30">
        <v>400</v>
      </c>
      <c r="C105" s="29">
        <v>1.733295</v>
      </c>
      <c r="D105" s="28">
        <v>3.2476100000000001E-2</v>
      </c>
      <c r="E105" s="7">
        <v>0.55528379999999999</v>
      </c>
      <c r="F105" s="28">
        <v>6.4758660000000003E-3</v>
      </c>
      <c r="G105" s="7">
        <v>0.35123989999999999</v>
      </c>
      <c r="H105" s="28">
        <v>1.3662880000000001E-2</v>
      </c>
      <c r="I105" s="7">
        <v>0.12836500000000001</v>
      </c>
      <c r="J105" s="28">
        <v>0.1875259</v>
      </c>
      <c r="K105" s="7">
        <v>5.9572050000000001</v>
      </c>
      <c r="L105" s="28">
        <v>3.5353210000000002</v>
      </c>
      <c r="M105" s="7">
        <v>1.9821009999999999</v>
      </c>
      <c r="N105" s="28">
        <v>8.3344839999999998</v>
      </c>
      <c r="O105" s="7">
        <v>0.77101010000000003</v>
      </c>
      <c r="P105" s="28">
        <v>2.8449409999999999</v>
      </c>
      <c r="Q105" s="7">
        <v>1.6596679999999999</v>
      </c>
      <c r="R105" s="28">
        <v>4.0453360000000001E-2</v>
      </c>
      <c r="S105" s="7">
        <v>0.91095119999999996</v>
      </c>
      <c r="T105" s="28">
        <v>1.1964399999999999</v>
      </c>
      <c r="U105" s="7">
        <v>-1.6189800000000001E-2</v>
      </c>
      <c r="V105" s="28">
        <v>0.52091540000000003</v>
      </c>
      <c r="W105" s="7">
        <v>0.51135960000000003</v>
      </c>
      <c r="X105" s="7">
        <v>0.29171259999999999</v>
      </c>
    </row>
    <row r="106" spans="1:24" x14ac:dyDescent="0.15">
      <c r="A106" s="31">
        <v>300</v>
      </c>
      <c r="B106" s="30">
        <v>400</v>
      </c>
      <c r="C106" s="29">
        <v>1.738653</v>
      </c>
      <c r="D106" s="28">
        <v>3.1772040000000001E-2</v>
      </c>
      <c r="E106" s="7">
        <v>0.54462730000000004</v>
      </c>
      <c r="F106" s="28">
        <v>6.406447E-3</v>
      </c>
      <c r="G106" s="7">
        <v>0.34852939999999999</v>
      </c>
      <c r="H106" s="28">
        <v>1.375271E-2</v>
      </c>
      <c r="I106" s="7">
        <v>0.95490319999999995</v>
      </c>
      <c r="J106" s="28">
        <v>0.1942036</v>
      </c>
      <c r="K106" s="7">
        <v>5.9232750000000003</v>
      </c>
      <c r="L106" s="28">
        <v>3.6874359999999999</v>
      </c>
      <c r="M106" s="7">
        <v>5.4328909999999997</v>
      </c>
      <c r="N106" s="28">
        <v>8.6312730000000002</v>
      </c>
      <c r="O106" s="7">
        <v>-0.16071350000000001</v>
      </c>
      <c r="P106" s="28">
        <v>4.315194</v>
      </c>
      <c r="Q106" s="7">
        <v>1.622539</v>
      </c>
      <c r="R106" s="28">
        <v>3.971148E-2</v>
      </c>
      <c r="S106" s="7">
        <v>0.95167820000000003</v>
      </c>
      <c r="T106" s="28">
        <v>1.2006079999999999</v>
      </c>
      <c r="U106" s="7">
        <v>-0.9289811</v>
      </c>
      <c r="V106" s="28">
        <v>0.53941419999999995</v>
      </c>
      <c r="W106" s="7">
        <v>-0.32218049999999998</v>
      </c>
      <c r="X106" s="7">
        <v>0.30207200000000001</v>
      </c>
    </row>
    <row r="107" spans="1:24" x14ac:dyDescent="0.15">
      <c r="A107" s="31">
        <v>400</v>
      </c>
      <c r="B107" s="30">
        <v>400</v>
      </c>
      <c r="C107" s="29">
        <v>1.7379020000000001</v>
      </c>
      <c r="D107" s="28">
        <v>3.1696340000000003E-2</v>
      </c>
      <c r="E107" s="7">
        <v>0.5338794</v>
      </c>
      <c r="F107" s="28">
        <v>6.3981180000000004E-3</v>
      </c>
      <c r="G107" s="7">
        <v>0.32431959999999999</v>
      </c>
      <c r="H107" s="28">
        <v>1.199209E-2</v>
      </c>
      <c r="I107" s="7">
        <v>0.95139240000000003</v>
      </c>
      <c r="J107" s="28">
        <v>0.10531219999999999</v>
      </c>
      <c r="K107" s="7">
        <v>4.5770239999999998</v>
      </c>
      <c r="L107" s="28">
        <v>1.897907</v>
      </c>
      <c r="M107" s="7">
        <v>7.8477600000000001</v>
      </c>
      <c r="N107" s="28">
        <v>4.6805440000000003</v>
      </c>
      <c r="O107" s="7">
        <v>0.25418659999999998</v>
      </c>
      <c r="P107" s="28">
        <v>0.384021</v>
      </c>
      <c r="Q107" s="7">
        <v>1.596546</v>
      </c>
      <c r="R107" s="28">
        <v>3.9676709999999997E-2</v>
      </c>
      <c r="S107" s="7">
        <v>1.189978</v>
      </c>
      <c r="T107" s="28">
        <v>1.1122259999999999</v>
      </c>
      <c r="U107" s="7">
        <v>-0.63382159999999999</v>
      </c>
      <c r="V107" s="28">
        <v>0.29258960000000001</v>
      </c>
      <c r="W107" s="7">
        <v>-0.83225769999999999</v>
      </c>
      <c r="X107" s="7">
        <v>0.1638501</v>
      </c>
    </row>
    <row r="108" spans="1:24" x14ac:dyDescent="0.15">
      <c r="A108" s="31">
        <v>500</v>
      </c>
      <c r="B108" s="30">
        <v>400</v>
      </c>
      <c r="C108" s="29">
        <v>1.795018</v>
      </c>
      <c r="D108" s="28">
        <v>3.5407370000000001E-2</v>
      </c>
      <c r="E108" s="7">
        <v>0.52395670000000005</v>
      </c>
      <c r="F108" s="28">
        <v>6.4194070000000002E-3</v>
      </c>
      <c r="G108" s="7">
        <v>0.26792199999999999</v>
      </c>
      <c r="H108" s="28">
        <v>1.497003E-2</v>
      </c>
      <c r="I108" s="7">
        <v>1.404353</v>
      </c>
      <c r="J108" s="28">
        <v>0.2274718</v>
      </c>
      <c r="K108" s="7">
        <v>8.1145110000000003</v>
      </c>
      <c r="L108" s="28">
        <v>4.2194900000000004</v>
      </c>
      <c r="M108" s="7">
        <v>4.6501679999999999</v>
      </c>
      <c r="N108" s="28">
        <v>10.109859999999999</v>
      </c>
      <c r="O108" s="7">
        <v>0.74109919999999996</v>
      </c>
      <c r="P108" s="28">
        <v>7.5111499999999998</v>
      </c>
      <c r="Q108" s="7">
        <v>1.667761</v>
      </c>
      <c r="R108" s="28">
        <v>4.408053E-2</v>
      </c>
      <c r="S108" s="7">
        <v>1.0736330000000001</v>
      </c>
      <c r="T108" s="28">
        <v>1.282063</v>
      </c>
      <c r="U108" s="7">
        <v>-1.887035</v>
      </c>
      <c r="V108" s="28">
        <v>0.6318973</v>
      </c>
      <c r="W108" s="7">
        <v>-0.37068760000000001</v>
      </c>
      <c r="X108" s="7">
        <v>0.35386250000000002</v>
      </c>
    </row>
    <row r="109" spans="1:24" x14ac:dyDescent="0.15">
      <c r="A109" s="31">
        <v>600</v>
      </c>
      <c r="B109" s="30">
        <v>400</v>
      </c>
      <c r="C109" s="29">
        <v>1.8554360000000001</v>
      </c>
      <c r="D109" s="28">
        <v>4.0711990000000003E-2</v>
      </c>
      <c r="E109" s="7">
        <v>0.51574339999999996</v>
      </c>
      <c r="F109" s="28">
        <v>6.4521520000000001E-3</v>
      </c>
      <c r="G109" s="7">
        <v>0.2251435</v>
      </c>
      <c r="H109" s="28">
        <v>1.6418229999999999E-2</v>
      </c>
      <c r="I109" s="7">
        <v>1.1827110000000001</v>
      </c>
      <c r="J109" s="28">
        <v>0.26938699999999999</v>
      </c>
      <c r="K109" s="7">
        <v>6.2316140000000004</v>
      </c>
      <c r="L109" s="28">
        <v>4.7245720000000002</v>
      </c>
      <c r="M109" s="7">
        <v>3.1193840000000002</v>
      </c>
      <c r="N109" s="28">
        <v>11.97275</v>
      </c>
      <c r="O109" s="7">
        <v>1.5771729999999999</v>
      </c>
      <c r="P109" s="28">
        <v>9.7913960000000007</v>
      </c>
      <c r="Q109" s="7">
        <v>1.758367</v>
      </c>
      <c r="R109" s="28">
        <v>4.9971979999999999E-2</v>
      </c>
      <c r="S109" s="7">
        <v>1.2265280000000001</v>
      </c>
      <c r="T109" s="28">
        <v>1.3665119999999999</v>
      </c>
      <c r="U109" s="7">
        <v>-1.210383</v>
      </c>
      <c r="V109" s="28">
        <v>0.74831190000000003</v>
      </c>
      <c r="W109" s="7">
        <v>0.2380919</v>
      </c>
      <c r="X109" s="7">
        <v>0.4190547</v>
      </c>
    </row>
    <row r="110" spans="1:24" x14ac:dyDescent="0.15">
      <c r="A110" s="31">
        <v>700</v>
      </c>
      <c r="B110" s="30">
        <v>400</v>
      </c>
      <c r="C110" s="29">
        <v>1.8532820000000001</v>
      </c>
      <c r="D110" s="28">
        <v>4.1991540000000001E-2</v>
      </c>
      <c r="E110" s="7">
        <v>0.50997320000000002</v>
      </c>
      <c r="F110" s="28">
        <v>6.493759E-3</v>
      </c>
      <c r="G110" s="7">
        <v>0.21386079999999999</v>
      </c>
      <c r="H110" s="28">
        <v>1.594661E-2</v>
      </c>
      <c r="I110" s="7">
        <v>0.72383799999999998</v>
      </c>
      <c r="J110" s="28">
        <v>0.24821280000000001</v>
      </c>
      <c r="K110" s="7">
        <v>4.8661859999999999</v>
      </c>
      <c r="L110" s="28">
        <v>4.418024</v>
      </c>
      <c r="M110" s="7">
        <v>-4.9135699999999997E-2</v>
      </c>
      <c r="N110" s="28">
        <v>11.03168</v>
      </c>
      <c r="O110" s="7">
        <v>1.2398199999999999</v>
      </c>
      <c r="P110" s="28">
        <v>10.087820000000001</v>
      </c>
      <c r="Q110" s="7">
        <v>1.7874540000000001</v>
      </c>
      <c r="R110" s="28">
        <v>5.1026630000000003E-2</v>
      </c>
      <c r="S110" s="7">
        <v>1.4227669999999999</v>
      </c>
      <c r="T110" s="28">
        <v>1.3387020000000001</v>
      </c>
      <c r="U110" s="7">
        <v>-0.49562070000000003</v>
      </c>
      <c r="V110" s="28">
        <v>0.68946350000000001</v>
      </c>
      <c r="W110" s="7">
        <v>1.0505819999999999</v>
      </c>
      <c r="X110" s="7">
        <v>0.38609949999999998</v>
      </c>
    </row>
    <row r="111" spans="1:24" x14ac:dyDescent="0.15">
      <c r="A111" s="31">
        <v>800</v>
      </c>
      <c r="B111" s="30">
        <v>400</v>
      </c>
      <c r="C111" s="29">
        <v>1.86687</v>
      </c>
      <c r="D111" s="28">
        <v>4.5752910000000001E-2</v>
      </c>
      <c r="E111" s="7">
        <v>0.50712930000000001</v>
      </c>
      <c r="F111" s="28">
        <v>6.5580960000000002E-3</v>
      </c>
      <c r="G111" s="7">
        <v>0.2326906</v>
      </c>
      <c r="H111" s="28">
        <v>1.657521E-2</v>
      </c>
      <c r="I111" s="7">
        <v>0.49224089999999998</v>
      </c>
      <c r="J111" s="28">
        <v>0.25248330000000002</v>
      </c>
      <c r="K111" s="7">
        <v>4.8029840000000004</v>
      </c>
      <c r="L111" s="28">
        <v>4.2536630000000004</v>
      </c>
      <c r="M111" s="7">
        <v>6.0596709999999998</v>
      </c>
      <c r="N111" s="28">
        <v>11.22148</v>
      </c>
      <c r="O111" s="7">
        <v>0.91193999999999997</v>
      </c>
      <c r="P111" s="28">
        <v>8.3179259999999999</v>
      </c>
      <c r="Q111" s="7">
        <v>1.826071</v>
      </c>
      <c r="R111" s="28">
        <v>5.5006270000000003E-2</v>
      </c>
      <c r="S111" s="7">
        <v>1.743209</v>
      </c>
      <c r="T111" s="28">
        <v>1.379616</v>
      </c>
      <c r="U111" s="7">
        <v>-0.27042110000000003</v>
      </c>
      <c r="V111" s="28">
        <v>0.70129920000000001</v>
      </c>
      <c r="W111" s="7">
        <v>0.2166884</v>
      </c>
      <c r="X111" s="7">
        <v>0.39272760000000001</v>
      </c>
    </row>
    <row r="112" spans="1:24" x14ac:dyDescent="0.15">
      <c r="A112" s="31">
        <v>900</v>
      </c>
      <c r="B112" s="30">
        <v>400</v>
      </c>
      <c r="C112" s="29">
        <v>2.0069620000000001</v>
      </c>
      <c r="D112" s="28">
        <v>5.3272109999999998E-2</v>
      </c>
      <c r="E112" s="7">
        <v>0.50737790000000005</v>
      </c>
      <c r="F112" s="28">
        <v>6.6745609999999999E-3</v>
      </c>
      <c r="G112" s="7">
        <v>0.25477030000000001</v>
      </c>
      <c r="H112" s="28">
        <v>1.8927010000000001E-2</v>
      </c>
      <c r="I112" s="7">
        <v>0.61331139999999995</v>
      </c>
      <c r="J112" s="28">
        <v>0.33546619999999999</v>
      </c>
      <c r="K112" s="7">
        <v>4.8965740000000002</v>
      </c>
      <c r="L112" s="28">
        <v>5.4668320000000001</v>
      </c>
      <c r="M112" s="7">
        <v>11.82089</v>
      </c>
      <c r="N112" s="28">
        <v>14.909610000000001</v>
      </c>
      <c r="O112" s="7">
        <v>2.2945180000000001</v>
      </c>
      <c r="P112" s="28">
        <v>23.787669999999999</v>
      </c>
      <c r="Q112" s="7">
        <v>1.970243</v>
      </c>
      <c r="R112" s="28">
        <v>6.3001100000000004E-2</v>
      </c>
      <c r="S112" s="7">
        <v>2.039701</v>
      </c>
      <c r="T112" s="28">
        <v>1.50949</v>
      </c>
      <c r="U112" s="7">
        <v>-6.6501530000000003E-2</v>
      </c>
      <c r="V112" s="28">
        <v>0.93182350000000003</v>
      </c>
      <c r="W112" s="7">
        <v>-0.74018919999999999</v>
      </c>
      <c r="X112" s="7">
        <v>0.52182119999999999</v>
      </c>
    </row>
    <row r="113" spans="1:24" x14ac:dyDescent="0.15">
      <c r="A113" s="31">
        <v>1000</v>
      </c>
      <c r="B113" s="30">
        <v>400</v>
      </c>
      <c r="C113" s="29">
        <v>2.193155</v>
      </c>
      <c r="D113" s="28">
        <v>6.1120830000000001E-2</v>
      </c>
      <c r="E113" s="7">
        <v>0.51055019999999995</v>
      </c>
      <c r="F113" s="28">
        <v>6.8841249999999996E-3</v>
      </c>
      <c r="G113" s="7">
        <v>0.26156160000000001</v>
      </c>
      <c r="H113" s="28">
        <v>2.0408699999999998E-2</v>
      </c>
      <c r="I113" s="7">
        <v>0.3577169</v>
      </c>
      <c r="J113" s="28">
        <v>0.36038959999999998</v>
      </c>
      <c r="K113" s="7">
        <v>5.7350219999999998</v>
      </c>
      <c r="L113" s="28">
        <v>5.6397399999999998</v>
      </c>
      <c r="M113" s="7">
        <v>2.4006470000000002</v>
      </c>
      <c r="N113" s="28">
        <v>16.017320000000002</v>
      </c>
      <c r="O113" s="7">
        <v>1.1958200000000001</v>
      </c>
      <c r="P113" s="28">
        <v>26.19397</v>
      </c>
      <c r="Q113" s="7">
        <v>2.1360250000000001</v>
      </c>
      <c r="R113" s="28">
        <v>7.0999129999999994E-2</v>
      </c>
      <c r="S113" s="7">
        <v>1.935794</v>
      </c>
      <c r="T113" s="28">
        <v>1.5977399999999999</v>
      </c>
      <c r="U113" s="7">
        <v>-0.41877619999999999</v>
      </c>
      <c r="V113" s="28">
        <v>1.0010559999999999</v>
      </c>
      <c r="W113" s="7">
        <v>0.49339129999999998</v>
      </c>
      <c r="X113" s="7">
        <v>0.56059130000000001</v>
      </c>
    </row>
    <row r="114" spans="1:24" x14ac:dyDescent="0.15">
      <c r="A114" s="31">
        <v>1100</v>
      </c>
      <c r="B114" s="30">
        <v>400</v>
      </c>
      <c r="C114" s="29">
        <v>2.219611</v>
      </c>
      <c r="D114" s="28">
        <v>8.9242299999999997E-2</v>
      </c>
      <c r="E114" s="7">
        <v>0.51617369999999996</v>
      </c>
      <c r="F114" s="28">
        <v>7.2315280000000001E-3</v>
      </c>
      <c r="G114" s="7">
        <v>0.29966559999999998</v>
      </c>
      <c r="H114" s="28">
        <v>2.5117569999999999E-2</v>
      </c>
      <c r="I114" s="7">
        <v>-4.3475010000000001E-2</v>
      </c>
      <c r="J114" s="28">
        <v>0.41402339999999999</v>
      </c>
      <c r="K114" s="7">
        <v>6.596622</v>
      </c>
      <c r="L114" s="28">
        <v>6.01478</v>
      </c>
      <c r="M114" s="7">
        <v>0.30841689999999999</v>
      </c>
      <c r="N114" s="28">
        <v>18.401039999999998</v>
      </c>
      <c r="O114" s="7">
        <v>2.853024</v>
      </c>
      <c r="P114" s="28">
        <v>38.896140000000003</v>
      </c>
      <c r="Q114" s="7">
        <v>2.1322960000000002</v>
      </c>
      <c r="R114" s="28">
        <v>9.9345299999999997E-2</v>
      </c>
      <c r="S114" s="7">
        <v>1.5476129999999999</v>
      </c>
      <c r="T114" s="28">
        <v>1.8681650000000001</v>
      </c>
      <c r="U114" s="7">
        <v>-0.32765139999999998</v>
      </c>
      <c r="V114" s="28">
        <v>1.150053</v>
      </c>
      <c r="W114" s="7">
        <v>1.1561680000000001</v>
      </c>
      <c r="X114" s="7">
        <v>0.64402959999999998</v>
      </c>
    </row>
    <row r="115" spans="1:24" x14ac:dyDescent="0.15">
      <c r="A115" s="31">
        <v>0</v>
      </c>
      <c r="B115" s="30">
        <v>500</v>
      </c>
      <c r="C115" s="29">
        <v>2.0084330000000001</v>
      </c>
      <c r="D115" s="28">
        <v>7.7038700000000002E-2</v>
      </c>
      <c r="E115" s="7">
        <v>0.57926770000000005</v>
      </c>
      <c r="F115" s="28">
        <v>7.2702569999999996E-3</v>
      </c>
      <c r="G115" s="7">
        <v>0.39968670000000001</v>
      </c>
      <c r="H115" s="28">
        <v>2.3122429999999999E-2</v>
      </c>
      <c r="I115" s="7">
        <v>0.49642989999999998</v>
      </c>
      <c r="J115" s="28">
        <v>0.40177639999999998</v>
      </c>
      <c r="K115" s="7">
        <v>5.3669630000000002</v>
      </c>
      <c r="L115" s="28">
        <v>5.9141560000000002</v>
      </c>
      <c r="M115" s="7">
        <v>11.199299999999999</v>
      </c>
      <c r="N115" s="28">
        <v>17.856729999999999</v>
      </c>
      <c r="O115" s="7">
        <v>6.8914819999999999</v>
      </c>
      <c r="P115" s="28">
        <v>38.643619999999999</v>
      </c>
      <c r="Q115" s="7">
        <v>1.8796660000000001</v>
      </c>
      <c r="R115" s="28">
        <v>8.7690199999999996E-2</v>
      </c>
      <c r="S115" s="7">
        <v>1.019825</v>
      </c>
      <c r="T115" s="28">
        <v>1.7690440000000001</v>
      </c>
      <c r="U115" s="7">
        <v>-6.2899759999999999E-2</v>
      </c>
      <c r="V115" s="28">
        <v>1.1160350000000001</v>
      </c>
      <c r="W115" s="7">
        <v>-0.4729968</v>
      </c>
      <c r="X115" s="7">
        <v>0.62497970000000003</v>
      </c>
    </row>
    <row r="116" spans="1:24" x14ac:dyDescent="0.15">
      <c r="A116" s="31">
        <v>100</v>
      </c>
      <c r="B116" s="30">
        <v>500</v>
      </c>
      <c r="C116" s="29">
        <v>2.1415820000000001</v>
      </c>
      <c r="D116" s="28">
        <v>3.8367930000000001E-2</v>
      </c>
      <c r="E116" s="7">
        <v>0.56945440000000003</v>
      </c>
      <c r="F116" s="28">
        <v>6.9166169999999999E-3</v>
      </c>
      <c r="G116" s="7">
        <v>0.29174699999999998</v>
      </c>
      <c r="H116" s="28">
        <v>1.221242E-2</v>
      </c>
      <c r="I116" s="7">
        <v>-4.8164680000000001E-2</v>
      </c>
      <c r="J116" s="28">
        <v>7.5383729999999996E-2</v>
      </c>
      <c r="K116" s="7">
        <v>3.538062</v>
      </c>
      <c r="L116" s="28">
        <v>1.362025</v>
      </c>
      <c r="M116" s="7">
        <v>20.84178</v>
      </c>
      <c r="N116" s="28">
        <v>3.3503880000000001</v>
      </c>
      <c r="O116" s="7">
        <v>0.60894159999999997</v>
      </c>
      <c r="P116" s="28">
        <v>0.53355710000000001</v>
      </c>
      <c r="Q116" s="7">
        <v>2.0389179999999998</v>
      </c>
      <c r="R116" s="28">
        <v>4.7502200000000001E-2</v>
      </c>
      <c r="S116" s="7">
        <v>1.9973449999999999</v>
      </c>
      <c r="T116" s="28">
        <v>1.1637550000000001</v>
      </c>
      <c r="U116" s="7">
        <v>0.33742929999999999</v>
      </c>
      <c r="V116" s="28">
        <v>0.20946970000000001</v>
      </c>
      <c r="W116" s="7">
        <v>-1.210656</v>
      </c>
      <c r="X116" s="7">
        <v>0.117303</v>
      </c>
    </row>
    <row r="117" spans="1:24" x14ac:dyDescent="0.15">
      <c r="A117" s="31">
        <v>200</v>
      </c>
      <c r="B117" s="30">
        <v>500</v>
      </c>
      <c r="C117" s="29">
        <v>2.028451</v>
      </c>
      <c r="D117" s="28">
        <v>3.3932919999999998E-2</v>
      </c>
      <c r="E117" s="7">
        <v>0.55761749999999999</v>
      </c>
      <c r="F117" s="28">
        <v>6.7174490000000003E-3</v>
      </c>
      <c r="G117" s="7">
        <v>0.30267909999999998</v>
      </c>
      <c r="H117" s="28">
        <v>1.419289E-2</v>
      </c>
      <c r="I117" s="7">
        <v>0.58888430000000003</v>
      </c>
      <c r="J117" s="28">
        <v>0.2089183</v>
      </c>
      <c r="K117" s="7">
        <v>4.140352</v>
      </c>
      <c r="L117" s="28">
        <v>3.8862480000000001</v>
      </c>
      <c r="M117" s="7">
        <v>7.8514650000000001</v>
      </c>
      <c r="N117" s="28">
        <v>9.2852580000000007</v>
      </c>
      <c r="O117" s="7">
        <v>-2.0482719999999999</v>
      </c>
      <c r="P117" s="28">
        <v>6.8752190000000004</v>
      </c>
      <c r="Q117" s="7">
        <v>1.9099900000000001</v>
      </c>
      <c r="R117" s="28">
        <v>4.2292450000000002E-2</v>
      </c>
      <c r="S117" s="7">
        <v>1.5198510000000001</v>
      </c>
      <c r="T117" s="28">
        <v>1.2406079999999999</v>
      </c>
      <c r="U117" s="7">
        <v>-0.13815530000000001</v>
      </c>
      <c r="V117" s="28">
        <v>0.58036350000000003</v>
      </c>
      <c r="W117" s="7">
        <v>-0.54468260000000002</v>
      </c>
      <c r="X117" s="7">
        <v>0.3250035</v>
      </c>
    </row>
    <row r="118" spans="1:24" x14ac:dyDescent="0.15">
      <c r="A118" s="31">
        <v>300</v>
      </c>
      <c r="B118" s="30">
        <v>500</v>
      </c>
      <c r="C118" s="29">
        <v>1.788503</v>
      </c>
      <c r="D118" s="28">
        <v>3.7000489999999997E-2</v>
      </c>
      <c r="E118" s="7">
        <v>0.54451439999999995</v>
      </c>
      <c r="F118" s="28">
        <v>6.6349429999999999E-3</v>
      </c>
      <c r="G118" s="7">
        <v>0.32592349999999998</v>
      </c>
      <c r="H118" s="28">
        <v>1.517611E-2</v>
      </c>
      <c r="I118" s="7">
        <v>1.3816649999999999</v>
      </c>
      <c r="J118" s="28">
        <v>0.23579520000000001</v>
      </c>
      <c r="K118" s="7">
        <v>5.2658899999999997</v>
      </c>
      <c r="L118" s="28">
        <v>4.2305869999999999</v>
      </c>
      <c r="M118" s="7">
        <v>5.3588380000000004</v>
      </c>
      <c r="N118" s="28">
        <v>10.479789999999999</v>
      </c>
      <c r="O118" s="7">
        <v>1.285744</v>
      </c>
      <c r="P118" s="28">
        <v>9.6381969999999999</v>
      </c>
      <c r="Q118" s="7">
        <v>1.62856</v>
      </c>
      <c r="R118" s="28">
        <v>4.586117E-2</v>
      </c>
      <c r="S118" s="7">
        <v>1.1785920000000001</v>
      </c>
      <c r="T118" s="28">
        <v>1.2993699999999999</v>
      </c>
      <c r="U118" s="7">
        <v>-0.96981459999999997</v>
      </c>
      <c r="V118" s="28">
        <v>0.65499879999999999</v>
      </c>
      <c r="W118" s="7">
        <v>-0.66861630000000005</v>
      </c>
      <c r="X118" s="7">
        <v>0.36679929999999999</v>
      </c>
    </row>
    <row r="119" spans="1:24" x14ac:dyDescent="0.15">
      <c r="A119" s="31">
        <v>400</v>
      </c>
      <c r="B119" s="30">
        <v>500</v>
      </c>
      <c r="C119" s="29">
        <v>1.629637</v>
      </c>
      <c r="D119" s="28">
        <v>4.6483679999999999E-2</v>
      </c>
      <c r="E119" s="7">
        <v>0.5311091</v>
      </c>
      <c r="F119" s="28">
        <v>6.6304700000000003E-3</v>
      </c>
      <c r="G119" s="7">
        <v>0.3044944</v>
      </c>
      <c r="H119" s="28">
        <v>1.6870759999999999E-2</v>
      </c>
      <c r="I119" s="7">
        <v>1.0055339999999999</v>
      </c>
      <c r="J119" s="28">
        <v>0.2652735</v>
      </c>
      <c r="K119" s="7">
        <v>6.7042529999999996</v>
      </c>
      <c r="L119" s="28">
        <v>4.4096200000000003</v>
      </c>
      <c r="M119" s="7">
        <v>7.2978360000000002</v>
      </c>
      <c r="N119" s="28">
        <v>11.78993</v>
      </c>
      <c r="O119" s="7">
        <v>0.77319970000000005</v>
      </c>
      <c r="P119" s="28">
        <v>11.77777</v>
      </c>
      <c r="Q119" s="7">
        <v>1.463875</v>
      </c>
      <c r="R119" s="28">
        <v>5.6156669999999999E-2</v>
      </c>
      <c r="S119" s="7">
        <v>1.1567270000000001</v>
      </c>
      <c r="T119" s="28">
        <v>1.405883</v>
      </c>
      <c r="U119" s="7">
        <v>-0.82483580000000001</v>
      </c>
      <c r="V119" s="28">
        <v>0.73686470000000004</v>
      </c>
      <c r="W119" s="7">
        <v>-0.67227400000000004</v>
      </c>
      <c r="X119" s="7">
        <v>0.41264430000000002</v>
      </c>
    </row>
    <row r="120" spans="1:24" x14ac:dyDescent="0.15">
      <c r="A120" s="31">
        <v>500</v>
      </c>
      <c r="B120" s="30">
        <v>500</v>
      </c>
      <c r="C120" s="29">
        <v>1.605977</v>
      </c>
      <c r="D120" s="28">
        <v>6.6685040000000001E-2</v>
      </c>
      <c r="E120" s="7">
        <v>0.51846840000000005</v>
      </c>
      <c r="F120" s="28">
        <v>6.671784E-3</v>
      </c>
      <c r="G120" s="7">
        <v>0.27477479999999999</v>
      </c>
      <c r="H120" s="28">
        <v>2.1049910000000002E-2</v>
      </c>
      <c r="I120" s="7">
        <v>1.012275</v>
      </c>
      <c r="J120" s="28">
        <v>0.38422859999999998</v>
      </c>
      <c r="K120" s="7">
        <v>6.2021629999999996</v>
      </c>
      <c r="L120" s="28">
        <v>5.8251790000000003</v>
      </c>
      <c r="M120" s="7">
        <v>5.487476</v>
      </c>
      <c r="N120" s="28">
        <v>17.076830000000001</v>
      </c>
      <c r="O120" s="7">
        <v>2.5545990000000001</v>
      </c>
      <c r="P120" s="28">
        <v>32.21311</v>
      </c>
      <c r="Q120" s="7">
        <v>1.4792130000000001</v>
      </c>
      <c r="R120" s="28">
        <v>7.7282139999999999E-2</v>
      </c>
      <c r="S120" s="7">
        <v>1.129669</v>
      </c>
      <c r="T120" s="28">
        <v>1.6371370000000001</v>
      </c>
      <c r="U120" s="7">
        <v>-0.87164319999999995</v>
      </c>
      <c r="V120" s="28">
        <v>1.067293</v>
      </c>
      <c r="W120" s="7">
        <v>-0.32323489999999999</v>
      </c>
      <c r="X120" s="7">
        <v>0.59768379999999999</v>
      </c>
    </row>
    <row r="121" spans="1:24" x14ac:dyDescent="0.15">
      <c r="A121" s="31">
        <v>600</v>
      </c>
      <c r="B121" s="30">
        <v>500</v>
      </c>
      <c r="C121" s="29">
        <v>1.6071200000000001</v>
      </c>
      <c r="D121" s="28">
        <v>9.1836180000000003E-2</v>
      </c>
      <c r="E121" s="7">
        <v>0.50763519999999995</v>
      </c>
      <c r="F121" s="28">
        <v>6.7380840000000001E-3</v>
      </c>
      <c r="G121" s="7">
        <v>0.25428679999999998</v>
      </c>
      <c r="H121" s="28">
        <v>2.4431350000000001E-2</v>
      </c>
      <c r="I121" s="7">
        <v>0.75100339999999999</v>
      </c>
      <c r="J121" s="28">
        <v>0.45716869999999998</v>
      </c>
      <c r="K121" s="7">
        <v>5.7239820000000003</v>
      </c>
      <c r="L121" s="28">
        <v>6.1516909999999996</v>
      </c>
      <c r="M121" s="7">
        <v>3.7791519999999998</v>
      </c>
      <c r="N121" s="28">
        <v>20.31861</v>
      </c>
      <c r="O121" s="7">
        <v>5.5131699999999997</v>
      </c>
      <c r="P121" s="28">
        <v>51.20243</v>
      </c>
      <c r="Q121" s="7">
        <v>1.5279590000000001</v>
      </c>
      <c r="R121" s="28">
        <v>0.1025953</v>
      </c>
      <c r="S121" s="7">
        <v>1.175108</v>
      </c>
      <c r="T121" s="28">
        <v>1.8184739999999999</v>
      </c>
      <c r="U121" s="7">
        <v>-0.1907654</v>
      </c>
      <c r="V121" s="28">
        <v>1.2699149999999999</v>
      </c>
      <c r="W121" s="7">
        <v>8.4193110000000002E-2</v>
      </c>
      <c r="X121" s="7">
        <v>0.71115240000000002</v>
      </c>
    </row>
    <row r="122" spans="1:24" x14ac:dyDescent="0.15">
      <c r="A122" s="31">
        <v>700</v>
      </c>
      <c r="B122" s="30">
        <v>500</v>
      </c>
      <c r="C122" s="29">
        <v>1.5634889999999999</v>
      </c>
      <c r="D122" s="28">
        <v>0.1062168</v>
      </c>
      <c r="E122" s="7">
        <v>0.49949500000000002</v>
      </c>
      <c r="F122" s="28">
        <v>6.8231560000000004E-3</v>
      </c>
      <c r="G122" s="7">
        <v>0.25114940000000002</v>
      </c>
      <c r="H122" s="28">
        <v>2.5655569999999999E-2</v>
      </c>
      <c r="I122" s="7">
        <v>0.57511480000000004</v>
      </c>
      <c r="J122" s="28">
        <v>0.45601809999999998</v>
      </c>
      <c r="K122" s="7">
        <v>5.7170360000000002</v>
      </c>
      <c r="L122" s="28">
        <v>6.1510389999999999</v>
      </c>
      <c r="M122" s="7">
        <v>3.402396</v>
      </c>
      <c r="N122" s="28">
        <v>20.267469999999999</v>
      </c>
      <c r="O122" s="7">
        <v>5.455133</v>
      </c>
      <c r="P122" s="28">
        <v>50.441110000000002</v>
      </c>
      <c r="Q122" s="7">
        <v>1.5227869999999999</v>
      </c>
      <c r="R122" s="28">
        <v>0.11588</v>
      </c>
      <c r="S122" s="7">
        <v>1.3074809999999999</v>
      </c>
      <c r="T122" s="28">
        <v>1.8843080000000001</v>
      </c>
      <c r="U122" s="7">
        <v>7.8036960000000002E-2</v>
      </c>
      <c r="V122" s="28">
        <v>1.2667139999999999</v>
      </c>
      <c r="W122" s="7">
        <v>0.22968930000000001</v>
      </c>
      <c r="X122" s="7">
        <v>0.70935990000000004</v>
      </c>
    </row>
    <row r="123" spans="1:24" x14ac:dyDescent="0.15">
      <c r="A123" s="31">
        <v>800</v>
      </c>
      <c r="B123" s="30">
        <v>500</v>
      </c>
      <c r="C123" s="29">
        <v>1.5569919999999999</v>
      </c>
      <c r="D123" s="28">
        <v>0.1170916</v>
      </c>
      <c r="E123" s="7">
        <v>0.49466110000000002</v>
      </c>
      <c r="F123" s="28">
        <v>6.936762E-3</v>
      </c>
      <c r="G123" s="7">
        <v>0.26366109999999998</v>
      </c>
      <c r="H123" s="28">
        <v>2.6766600000000002E-2</v>
      </c>
      <c r="I123" s="7">
        <v>0.62055819999999995</v>
      </c>
      <c r="J123" s="28">
        <v>0.45753270000000001</v>
      </c>
      <c r="K123" s="7">
        <v>5.7208699999999997</v>
      </c>
      <c r="L123" s="28">
        <v>6.1513200000000001</v>
      </c>
      <c r="M123" s="7">
        <v>3.3217639999999999</v>
      </c>
      <c r="N123" s="28">
        <v>20.334790000000002</v>
      </c>
      <c r="O123" s="7">
        <v>5.4396740000000001</v>
      </c>
      <c r="P123" s="28">
        <v>51.497230000000002</v>
      </c>
      <c r="Q123" s="7">
        <v>1.5419339999999999</v>
      </c>
      <c r="R123" s="28">
        <v>0.12587329999999999</v>
      </c>
      <c r="S123" s="7">
        <v>1.480137</v>
      </c>
      <c r="T123" s="28">
        <v>1.9452290000000001</v>
      </c>
      <c r="U123" s="7">
        <v>-1.4658620000000001E-3</v>
      </c>
      <c r="V123" s="28">
        <v>1.270918</v>
      </c>
      <c r="W123" s="7">
        <v>0.14917910000000001</v>
      </c>
      <c r="X123" s="7">
        <v>0.71171419999999996</v>
      </c>
    </row>
    <row r="124" spans="1:24" x14ac:dyDescent="0.15">
      <c r="A124" s="31">
        <v>900</v>
      </c>
      <c r="B124" s="30">
        <v>500</v>
      </c>
      <c r="C124" s="29">
        <v>1.68113</v>
      </c>
      <c r="D124" s="28">
        <v>0.13186139999999999</v>
      </c>
      <c r="E124" s="7">
        <v>0.4933978</v>
      </c>
      <c r="F124" s="28">
        <v>7.1037720000000004E-3</v>
      </c>
      <c r="G124" s="7">
        <v>0.28089310000000001</v>
      </c>
      <c r="H124" s="28">
        <v>2.8337250000000001E-2</v>
      </c>
      <c r="I124" s="7">
        <v>0.65666959999999996</v>
      </c>
      <c r="J124" s="28">
        <v>0.46569290000000002</v>
      </c>
      <c r="K124" s="7">
        <v>5.7239820000000003</v>
      </c>
      <c r="L124" s="28">
        <v>6.1516909999999996</v>
      </c>
      <c r="M124" s="7">
        <v>4.7697979999999998</v>
      </c>
      <c r="N124" s="28">
        <v>20.69746</v>
      </c>
      <c r="O124" s="7">
        <v>6.3232900000000001</v>
      </c>
      <c r="P124" s="28">
        <v>56.07056</v>
      </c>
      <c r="Q124" s="7">
        <v>1.6677630000000001</v>
      </c>
      <c r="R124" s="28">
        <v>0.13976430000000001</v>
      </c>
      <c r="S124" s="7">
        <v>1.5945469999999999</v>
      </c>
      <c r="T124" s="28">
        <v>2.0311349999999999</v>
      </c>
      <c r="U124" s="7">
        <v>2.9460269999999999E-3</v>
      </c>
      <c r="V124" s="28">
        <v>1.2935909999999999</v>
      </c>
      <c r="W124" s="7">
        <v>-2.8403479999999998E-2</v>
      </c>
      <c r="X124" s="7">
        <v>0.72441080000000002</v>
      </c>
    </row>
    <row r="125" spans="1:24" x14ac:dyDescent="0.15">
      <c r="A125" s="31">
        <v>1000</v>
      </c>
      <c r="B125" s="30">
        <v>500</v>
      </c>
      <c r="C125" s="29">
        <v>1.8643050000000001</v>
      </c>
      <c r="D125" s="28">
        <v>0.14799889999999999</v>
      </c>
      <c r="E125" s="7">
        <v>0.49559370000000003</v>
      </c>
      <c r="F125" s="28">
        <v>7.3601170000000002E-3</v>
      </c>
      <c r="G125" s="7">
        <v>0.29945660000000002</v>
      </c>
      <c r="H125" s="28">
        <v>3.0264200000000002E-2</v>
      </c>
      <c r="I125" s="7">
        <v>0.69479029999999997</v>
      </c>
      <c r="J125" s="28">
        <v>0.46639019999999998</v>
      </c>
      <c r="K125" s="7">
        <v>5.7239820000000003</v>
      </c>
      <c r="L125" s="28">
        <v>6.1516909999999996</v>
      </c>
      <c r="M125" s="7">
        <v>3.9780850000000001</v>
      </c>
      <c r="N125" s="28">
        <v>20.728449999999999</v>
      </c>
      <c r="O125" s="7">
        <v>6.2933560000000002</v>
      </c>
      <c r="P125" s="28">
        <v>56.672319999999999</v>
      </c>
      <c r="Q125" s="7">
        <v>1.8258760000000001</v>
      </c>
      <c r="R125" s="28">
        <v>0.15443109999999999</v>
      </c>
      <c r="S125" s="7">
        <v>1.5234840000000001</v>
      </c>
      <c r="T125" s="28">
        <v>2.1374559999999998</v>
      </c>
      <c r="U125" s="7">
        <v>-2.5103670000000002E-2</v>
      </c>
      <c r="V125" s="28">
        <v>1.295528</v>
      </c>
      <c r="W125" s="7">
        <v>2.1462120000000001E-2</v>
      </c>
      <c r="X125" s="7">
        <v>0.72549549999999996</v>
      </c>
    </row>
    <row r="126" spans="1:24" x14ac:dyDescent="0.15">
      <c r="A126" s="31">
        <v>1100</v>
      </c>
      <c r="B126" s="30">
        <v>500</v>
      </c>
      <c r="C126" s="29">
        <v>1.9330970000000001</v>
      </c>
      <c r="D126" s="28">
        <v>0.17654929999999999</v>
      </c>
      <c r="E126" s="7">
        <v>0.50079169999999995</v>
      </c>
      <c r="F126" s="28">
        <v>7.7451320000000001E-3</v>
      </c>
      <c r="G126" s="7">
        <v>0.32800560000000001</v>
      </c>
      <c r="H126" s="28">
        <v>3.3530230000000001E-2</v>
      </c>
      <c r="I126" s="7">
        <v>0.67588550000000003</v>
      </c>
      <c r="J126" s="28">
        <v>0.46664929999999999</v>
      </c>
      <c r="K126" s="7">
        <v>5.7239820000000003</v>
      </c>
      <c r="L126" s="28">
        <v>6.1516909999999996</v>
      </c>
      <c r="M126" s="7">
        <v>4.1060840000000001</v>
      </c>
      <c r="N126" s="28">
        <v>20.73997</v>
      </c>
      <c r="O126" s="7">
        <v>6.6769400000000001</v>
      </c>
      <c r="P126" s="28">
        <v>57.45919</v>
      </c>
      <c r="Q126" s="7">
        <v>1.859054</v>
      </c>
      <c r="R126" s="28">
        <v>0.17996709999999999</v>
      </c>
      <c r="S126" s="7">
        <v>1.2858019999999999</v>
      </c>
      <c r="T126" s="28">
        <v>2.3138420000000002</v>
      </c>
      <c r="U126" s="7">
        <v>-1.1627230000000001E-2</v>
      </c>
      <c r="V126" s="28">
        <v>1.2962480000000001</v>
      </c>
      <c r="W126" s="7">
        <v>2.5017250000000001E-2</v>
      </c>
      <c r="X126" s="7">
        <v>0.72589890000000001</v>
      </c>
    </row>
    <row r="127" spans="1:24" x14ac:dyDescent="0.15">
      <c r="A127" s="31">
        <v>0</v>
      </c>
      <c r="B127" s="30">
        <v>600</v>
      </c>
      <c r="C127" s="29">
        <v>2.3837120000000001</v>
      </c>
      <c r="D127" s="28">
        <v>0.11929579999999999</v>
      </c>
      <c r="E127" s="7">
        <v>0.58308420000000005</v>
      </c>
      <c r="F127" s="28">
        <v>7.7470439999999998E-3</v>
      </c>
      <c r="G127" s="7">
        <v>0.3643807</v>
      </c>
      <c r="H127" s="28">
        <v>2.8691270000000001E-2</v>
      </c>
      <c r="I127" s="7">
        <v>0.5988426</v>
      </c>
      <c r="J127" s="28">
        <v>0.44873220000000003</v>
      </c>
      <c r="K127" s="7">
        <v>5.6699890000000002</v>
      </c>
      <c r="L127" s="28">
        <v>6.1401399999999997</v>
      </c>
      <c r="M127" s="7">
        <v>7.6787660000000004</v>
      </c>
      <c r="N127" s="28">
        <v>19.943650000000002</v>
      </c>
      <c r="O127" s="7">
        <v>4.95932</v>
      </c>
      <c r="P127" s="28">
        <v>50.618470000000002</v>
      </c>
      <c r="Q127" s="7">
        <v>2.1908889999999999</v>
      </c>
      <c r="R127" s="28">
        <v>0.12845819999999999</v>
      </c>
      <c r="S127" s="7">
        <v>1.2678910000000001</v>
      </c>
      <c r="T127" s="28">
        <v>2.074462</v>
      </c>
      <c r="U127" s="7">
        <v>-7.3876129999999998E-2</v>
      </c>
      <c r="V127" s="28">
        <v>1.2464679999999999</v>
      </c>
      <c r="W127" s="7">
        <v>-0.23900350000000001</v>
      </c>
      <c r="X127" s="7">
        <v>0.69802189999999997</v>
      </c>
    </row>
    <row r="128" spans="1:24" x14ac:dyDescent="0.15">
      <c r="A128" s="31">
        <v>100</v>
      </c>
      <c r="B128" s="30">
        <v>600</v>
      </c>
      <c r="C128" s="29">
        <v>2.460375</v>
      </c>
      <c r="D128" s="28">
        <v>7.4695529999999996E-2</v>
      </c>
      <c r="E128" s="7">
        <v>0.57202390000000003</v>
      </c>
      <c r="F128" s="28">
        <v>7.3624320000000004E-3</v>
      </c>
      <c r="G128" s="7">
        <v>0.3049791</v>
      </c>
      <c r="H128" s="28">
        <v>2.275862E-2</v>
      </c>
      <c r="I128" s="7">
        <v>0.49656670000000003</v>
      </c>
      <c r="J128" s="28">
        <v>0.38660739999999999</v>
      </c>
      <c r="K128" s="7">
        <v>5.2920119999999997</v>
      </c>
      <c r="L128" s="28">
        <v>5.8160600000000002</v>
      </c>
      <c r="M128" s="7">
        <v>12.20726</v>
      </c>
      <c r="N128" s="28">
        <v>17.182549999999999</v>
      </c>
      <c r="O128" s="7">
        <v>1.8242449999999999</v>
      </c>
      <c r="P128" s="28">
        <v>35.033259999999999</v>
      </c>
      <c r="Q128" s="7">
        <v>2.2831049999999999</v>
      </c>
      <c r="R128" s="28">
        <v>8.5190769999999999E-2</v>
      </c>
      <c r="S128" s="7">
        <v>1.7335640000000001</v>
      </c>
      <c r="T128" s="28">
        <v>1.7516099999999999</v>
      </c>
      <c r="U128" s="7">
        <v>-0.16254969999999999</v>
      </c>
      <c r="V128" s="28">
        <v>1.0738859999999999</v>
      </c>
      <c r="W128" s="7">
        <v>-0.58856929999999996</v>
      </c>
      <c r="X128" s="7">
        <v>0.60137600000000002</v>
      </c>
    </row>
    <row r="129" spans="1:24" x14ac:dyDescent="0.15">
      <c r="A129" s="31">
        <v>200</v>
      </c>
      <c r="B129" s="30">
        <v>600</v>
      </c>
      <c r="C129" s="29">
        <v>2.1741969999999999</v>
      </c>
      <c r="D129" s="28">
        <v>6.5625760000000005E-2</v>
      </c>
      <c r="E129" s="7">
        <v>0.55863399999999996</v>
      </c>
      <c r="F129" s="28">
        <v>7.1398429999999999E-3</v>
      </c>
      <c r="G129" s="7">
        <v>0.29437419999999997</v>
      </c>
      <c r="H129" s="28">
        <v>2.0986439999999999E-2</v>
      </c>
      <c r="I129" s="7">
        <v>0.71099679999999998</v>
      </c>
      <c r="J129" s="28">
        <v>0.3598131</v>
      </c>
      <c r="K129" s="7">
        <v>5.2653990000000004</v>
      </c>
      <c r="L129" s="28">
        <v>5.6392069999999999</v>
      </c>
      <c r="M129" s="7">
        <v>7.2551050000000004</v>
      </c>
      <c r="N129" s="28">
        <v>15.99169</v>
      </c>
      <c r="O129" s="7">
        <v>2.4639410000000002</v>
      </c>
      <c r="P129" s="28">
        <v>28.64724</v>
      </c>
      <c r="Q129" s="7">
        <v>1.9976849999999999</v>
      </c>
      <c r="R129" s="28">
        <v>7.5916670000000006E-2</v>
      </c>
      <c r="S129" s="7">
        <v>1.5978509999999999</v>
      </c>
      <c r="T129" s="28">
        <v>1.6469039999999999</v>
      </c>
      <c r="U129" s="7">
        <v>-0.33805449999999998</v>
      </c>
      <c r="V129" s="28">
        <v>0.99946199999999996</v>
      </c>
      <c r="W129" s="7">
        <v>-0.31525900000000001</v>
      </c>
      <c r="X129" s="7">
        <v>0.55969869999999999</v>
      </c>
    </row>
    <row r="130" spans="1:24" x14ac:dyDescent="0.15">
      <c r="A130" s="31">
        <v>300</v>
      </c>
      <c r="B130" s="30">
        <v>600</v>
      </c>
      <c r="C130" s="29">
        <v>1.749671</v>
      </c>
      <c r="D130" s="28">
        <v>7.7025449999999995E-2</v>
      </c>
      <c r="E130" s="7">
        <v>0.54373559999999999</v>
      </c>
      <c r="F130" s="28">
        <v>7.0471040000000002E-3</v>
      </c>
      <c r="G130" s="7">
        <v>0.3057301</v>
      </c>
      <c r="H130" s="28">
        <v>2.2637290000000001E-2</v>
      </c>
      <c r="I130" s="7">
        <v>0.83569579999999999</v>
      </c>
      <c r="J130" s="28">
        <v>0.39929910000000002</v>
      </c>
      <c r="K130" s="7">
        <v>5.4153909999999996</v>
      </c>
      <c r="L130" s="28">
        <v>5.886107</v>
      </c>
      <c r="M130" s="7">
        <v>4.5920940000000003</v>
      </c>
      <c r="N130" s="28">
        <v>17.74663</v>
      </c>
      <c r="O130" s="7">
        <v>4.46638</v>
      </c>
      <c r="P130" s="28">
        <v>38.026800000000001</v>
      </c>
      <c r="Q130" s="7">
        <v>1.570022</v>
      </c>
      <c r="R130" s="28">
        <v>8.7553859999999997E-2</v>
      </c>
      <c r="S130" s="7">
        <v>1.3152550000000001</v>
      </c>
      <c r="T130" s="28">
        <v>1.7338480000000001</v>
      </c>
      <c r="U130" s="7">
        <v>-0.3365129</v>
      </c>
      <c r="V130" s="28">
        <v>1.1091340000000001</v>
      </c>
      <c r="W130" s="7">
        <v>-0.1398578</v>
      </c>
      <c r="X130" s="7">
        <v>0.62111530000000004</v>
      </c>
    </row>
    <row r="131" spans="1:24" x14ac:dyDescent="0.15">
      <c r="A131" s="31">
        <v>400</v>
      </c>
      <c r="B131" s="30">
        <v>600</v>
      </c>
      <c r="C131" s="29">
        <v>1.4748870000000001</v>
      </c>
      <c r="D131" s="28">
        <v>0.106665</v>
      </c>
      <c r="E131" s="7">
        <v>0.52837940000000005</v>
      </c>
      <c r="F131" s="28">
        <v>7.0483389999999998E-3</v>
      </c>
      <c r="G131" s="7">
        <v>0.3078882</v>
      </c>
      <c r="H131" s="28">
        <v>2.618887E-2</v>
      </c>
      <c r="I131" s="7">
        <v>0.72321340000000001</v>
      </c>
      <c r="J131" s="28">
        <v>0.45840160000000002</v>
      </c>
      <c r="K131" s="7">
        <v>5.7250240000000003</v>
      </c>
      <c r="L131" s="28">
        <v>6.1515719999999998</v>
      </c>
      <c r="M131" s="7">
        <v>4.5045830000000002</v>
      </c>
      <c r="N131" s="28">
        <v>20.3734</v>
      </c>
      <c r="O131" s="7">
        <v>5.1729659999999997</v>
      </c>
      <c r="P131" s="28">
        <v>52.547150000000002</v>
      </c>
      <c r="Q131" s="7">
        <v>1.321952</v>
      </c>
      <c r="R131" s="28">
        <v>0.1165654</v>
      </c>
      <c r="S131" s="7">
        <v>1.145054</v>
      </c>
      <c r="T131" s="28">
        <v>1.922828</v>
      </c>
      <c r="U131" s="7">
        <v>-0.1757243</v>
      </c>
      <c r="V131" s="28">
        <v>1.273336</v>
      </c>
      <c r="W131" s="7">
        <v>-4.5784779999999997E-2</v>
      </c>
      <c r="X131" s="7">
        <v>0.71306789999999998</v>
      </c>
    </row>
    <row r="132" spans="1:24" x14ac:dyDescent="0.15">
      <c r="A132" s="31">
        <v>500</v>
      </c>
      <c r="B132" s="30">
        <v>600</v>
      </c>
      <c r="C132" s="29">
        <v>1.4002349999999999</v>
      </c>
      <c r="D132" s="28">
        <v>0.14521529999999999</v>
      </c>
      <c r="E132" s="7">
        <v>0.5137351</v>
      </c>
      <c r="F132" s="28">
        <v>7.1113060000000004E-3</v>
      </c>
      <c r="G132" s="7">
        <v>0.29846040000000001</v>
      </c>
      <c r="H132" s="28">
        <v>2.9119470000000001E-2</v>
      </c>
      <c r="I132" s="7">
        <v>0.69408179999999997</v>
      </c>
      <c r="J132" s="28">
        <v>0.46453680000000003</v>
      </c>
      <c r="K132" s="7">
        <v>5.7239820000000003</v>
      </c>
      <c r="L132" s="28">
        <v>6.1516909999999996</v>
      </c>
      <c r="M132" s="7">
        <v>4.2738319999999996</v>
      </c>
      <c r="N132" s="28">
        <v>20.646080000000001</v>
      </c>
      <c r="O132" s="7">
        <v>6.0845510000000003</v>
      </c>
      <c r="P132" s="28">
        <v>55.678170000000001</v>
      </c>
      <c r="Q132" s="7">
        <v>1.2972090000000001</v>
      </c>
      <c r="R132" s="28">
        <v>0.1524973</v>
      </c>
      <c r="S132" s="7">
        <v>1.0740989999999999</v>
      </c>
      <c r="T132" s="28">
        <v>2.0799829999999999</v>
      </c>
      <c r="U132" s="7">
        <v>-7.7561720000000001E-2</v>
      </c>
      <c r="V132" s="28">
        <v>1.2903789999999999</v>
      </c>
      <c r="W132" s="7">
        <v>-3.4243699999999999E-3</v>
      </c>
      <c r="X132" s="7">
        <v>0.72261220000000004</v>
      </c>
    </row>
    <row r="133" spans="1:24" x14ac:dyDescent="0.15">
      <c r="A133" s="31">
        <v>600</v>
      </c>
      <c r="B133" s="30">
        <v>600</v>
      </c>
      <c r="C133" s="29">
        <v>1.389062</v>
      </c>
      <c r="D133" s="28">
        <v>0.18318280000000001</v>
      </c>
      <c r="E133" s="7">
        <v>0.50095440000000002</v>
      </c>
      <c r="F133" s="28">
        <v>7.2131560000000001E-3</v>
      </c>
      <c r="G133" s="7">
        <v>0.2909582</v>
      </c>
      <c r="H133" s="28">
        <v>3.1681969999999997E-2</v>
      </c>
      <c r="I133" s="7">
        <v>0.67629700000000004</v>
      </c>
      <c r="J133" s="28">
        <v>0.46665230000000002</v>
      </c>
      <c r="K133" s="7">
        <v>5.7239820000000003</v>
      </c>
      <c r="L133" s="28">
        <v>6.1516909999999996</v>
      </c>
      <c r="M133" s="7">
        <v>4.1074279999999996</v>
      </c>
      <c r="N133" s="28">
        <v>20.740100000000002</v>
      </c>
      <c r="O133" s="7">
        <v>7.1175009999999999</v>
      </c>
      <c r="P133" s="28">
        <v>57.896999999999998</v>
      </c>
      <c r="Q133" s="7">
        <v>1.329907</v>
      </c>
      <c r="R133" s="28">
        <v>0.18659690000000001</v>
      </c>
      <c r="S133" s="7">
        <v>1.0714809999999999</v>
      </c>
      <c r="T133" s="28">
        <v>2.2136830000000001</v>
      </c>
      <c r="U133" s="7">
        <v>-1.15269E-2</v>
      </c>
      <c r="V133" s="28">
        <v>1.2962560000000001</v>
      </c>
      <c r="W133" s="7">
        <v>2.4461110000000001E-2</v>
      </c>
      <c r="X133" s="7">
        <v>0.72590350000000003</v>
      </c>
    </row>
    <row r="134" spans="1:24" x14ac:dyDescent="0.15">
      <c r="A134" s="31">
        <v>700</v>
      </c>
      <c r="B134" s="30">
        <v>600</v>
      </c>
      <c r="C134" s="29">
        <v>1.3589100000000001</v>
      </c>
      <c r="D134" s="28">
        <v>0.2060758</v>
      </c>
      <c r="E134" s="7">
        <v>0.49102869999999998</v>
      </c>
      <c r="F134" s="28">
        <v>7.3443040000000003E-3</v>
      </c>
      <c r="G134" s="7">
        <v>0.2917343</v>
      </c>
      <c r="H134" s="28">
        <v>3.3280669999999998E-2</v>
      </c>
      <c r="I134" s="7">
        <v>0.67629700000000004</v>
      </c>
      <c r="J134" s="28">
        <v>0.46665230000000002</v>
      </c>
      <c r="K134" s="7">
        <v>5.7239820000000003</v>
      </c>
      <c r="L134" s="28">
        <v>6.1516909999999996</v>
      </c>
      <c r="M134" s="7">
        <v>4.1074279999999996</v>
      </c>
      <c r="N134" s="28">
        <v>20.740100000000002</v>
      </c>
      <c r="O134" s="7">
        <v>7.2499830000000003</v>
      </c>
      <c r="P134" s="28">
        <v>58.000959999999999</v>
      </c>
      <c r="Q134" s="7">
        <v>1.3288709999999999</v>
      </c>
      <c r="R134" s="28">
        <v>0.20582449999999999</v>
      </c>
      <c r="S134" s="7">
        <v>1.1244609999999999</v>
      </c>
      <c r="T134" s="28">
        <v>2.2963290000000001</v>
      </c>
      <c r="U134" s="7">
        <v>-1.15269E-2</v>
      </c>
      <c r="V134" s="28">
        <v>1.2962560000000001</v>
      </c>
      <c r="W134" s="7">
        <v>2.4461110000000001E-2</v>
      </c>
      <c r="X134" s="7">
        <v>0.72590350000000003</v>
      </c>
    </row>
    <row r="135" spans="1:24" x14ac:dyDescent="0.15">
      <c r="A135" s="31">
        <v>800</v>
      </c>
      <c r="B135" s="30">
        <v>600</v>
      </c>
      <c r="C135" s="29">
        <v>1.3587549999999999</v>
      </c>
      <c r="D135" s="28">
        <v>0.2188494</v>
      </c>
      <c r="E135" s="7">
        <v>0.48466500000000001</v>
      </c>
      <c r="F135" s="28">
        <v>7.5102060000000002E-3</v>
      </c>
      <c r="G135" s="7">
        <v>0.30105969999999999</v>
      </c>
      <c r="H135" s="28">
        <v>3.4508659999999997E-2</v>
      </c>
      <c r="I135" s="7">
        <v>0.67629700000000004</v>
      </c>
      <c r="J135" s="28">
        <v>0.46665230000000002</v>
      </c>
      <c r="K135" s="7">
        <v>5.7239820000000003</v>
      </c>
      <c r="L135" s="28">
        <v>6.1516909999999996</v>
      </c>
      <c r="M135" s="7">
        <v>4.1074279999999996</v>
      </c>
      <c r="N135" s="28">
        <v>20.740100000000002</v>
      </c>
      <c r="O135" s="7">
        <v>7.2628919999999999</v>
      </c>
      <c r="P135" s="28">
        <v>58.038179999999997</v>
      </c>
      <c r="Q135" s="7">
        <v>1.3434539999999999</v>
      </c>
      <c r="R135" s="28">
        <v>0.21607770000000001</v>
      </c>
      <c r="S135" s="7">
        <v>1.1951639999999999</v>
      </c>
      <c r="T135" s="28">
        <v>2.3600650000000001</v>
      </c>
      <c r="U135" s="7">
        <v>-1.15269E-2</v>
      </c>
      <c r="V135" s="28">
        <v>1.2962560000000001</v>
      </c>
      <c r="W135" s="7">
        <v>2.4461110000000001E-2</v>
      </c>
      <c r="X135" s="7">
        <v>0.72590350000000003</v>
      </c>
    </row>
    <row r="136" spans="1:24" x14ac:dyDescent="0.15">
      <c r="A136" s="31">
        <v>900</v>
      </c>
      <c r="B136" s="30">
        <v>600</v>
      </c>
      <c r="C136" s="29">
        <v>1.445921</v>
      </c>
      <c r="D136" s="28">
        <v>0.2313405</v>
      </c>
      <c r="E136" s="7">
        <v>0.4822012</v>
      </c>
      <c r="F136" s="28">
        <v>7.7305339999999998E-3</v>
      </c>
      <c r="G136" s="7">
        <v>0.31560630000000001</v>
      </c>
      <c r="H136" s="28">
        <v>3.5848329999999998E-2</v>
      </c>
      <c r="I136" s="7">
        <v>0.67629700000000004</v>
      </c>
      <c r="J136" s="28">
        <v>0.46665230000000002</v>
      </c>
      <c r="K136" s="7">
        <v>5.7239820000000003</v>
      </c>
      <c r="L136" s="28">
        <v>6.1516909999999996</v>
      </c>
      <c r="M136" s="7">
        <v>4.1074279999999996</v>
      </c>
      <c r="N136" s="28">
        <v>20.740100000000002</v>
      </c>
      <c r="O136" s="7">
        <v>7.341526</v>
      </c>
      <c r="P136" s="28">
        <v>58.111069999999998</v>
      </c>
      <c r="Q136" s="7">
        <v>1.424879</v>
      </c>
      <c r="R136" s="28">
        <v>0.22626389999999999</v>
      </c>
      <c r="S136" s="7">
        <v>1.2249669999999999</v>
      </c>
      <c r="T136" s="28">
        <v>2.4299759999999999</v>
      </c>
      <c r="U136" s="7">
        <v>-1.15269E-2</v>
      </c>
      <c r="V136" s="28">
        <v>1.2962560000000001</v>
      </c>
      <c r="W136" s="7">
        <v>2.4461110000000001E-2</v>
      </c>
      <c r="X136" s="7">
        <v>0.72590350000000003</v>
      </c>
    </row>
    <row r="137" spans="1:24" x14ac:dyDescent="0.15">
      <c r="A137" s="31">
        <v>1000</v>
      </c>
      <c r="B137" s="30">
        <v>600</v>
      </c>
      <c r="C137" s="29">
        <v>1.573321</v>
      </c>
      <c r="D137" s="28">
        <v>0.24406939999999999</v>
      </c>
      <c r="E137" s="7">
        <v>0.48357470000000002</v>
      </c>
      <c r="F137" s="28">
        <v>8.0351269999999995E-3</v>
      </c>
      <c r="G137" s="7">
        <v>0.3338663</v>
      </c>
      <c r="H137" s="28">
        <v>3.7547499999999998E-2</v>
      </c>
      <c r="I137" s="7">
        <v>0.67629700000000004</v>
      </c>
      <c r="J137" s="28">
        <v>0.46665230000000002</v>
      </c>
      <c r="K137" s="7">
        <v>5.7239820000000003</v>
      </c>
      <c r="L137" s="28">
        <v>6.1516909999999996</v>
      </c>
      <c r="M137" s="7">
        <v>4.1074279999999996</v>
      </c>
      <c r="N137" s="28">
        <v>20.740100000000002</v>
      </c>
      <c r="O137" s="7">
        <v>7.3583369999999997</v>
      </c>
      <c r="P137" s="28">
        <v>58.130789999999998</v>
      </c>
      <c r="Q137" s="7">
        <v>1.5273699999999999</v>
      </c>
      <c r="R137" s="28">
        <v>0.23639589999999999</v>
      </c>
      <c r="S137" s="7">
        <v>1.162507</v>
      </c>
      <c r="T137" s="28">
        <v>2.5184389999999999</v>
      </c>
      <c r="U137" s="7">
        <v>-1.15269E-2</v>
      </c>
      <c r="V137" s="28">
        <v>1.2962560000000001</v>
      </c>
      <c r="W137" s="7">
        <v>2.4461110000000001E-2</v>
      </c>
      <c r="X137" s="7">
        <v>0.72590350000000003</v>
      </c>
    </row>
    <row r="138" spans="1:24" x14ac:dyDescent="0.15">
      <c r="A138" s="31">
        <v>1100</v>
      </c>
      <c r="B138" s="30">
        <v>600</v>
      </c>
      <c r="C138" s="29">
        <v>1.6351340000000001</v>
      </c>
      <c r="D138" s="28">
        <v>0.26038810000000001</v>
      </c>
      <c r="E138" s="7">
        <v>0.48834929999999999</v>
      </c>
      <c r="F138" s="28">
        <v>8.4566820000000001E-3</v>
      </c>
      <c r="G138" s="7">
        <v>0.35687489999999999</v>
      </c>
      <c r="H138" s="28">
        <v>3.990134E-2</v>
      </c>
      <c r="I138" s="7">
        <v>0.67629700000000004</v>
      </c>
      <c r="J138" s="28">
        <v>0.46665230000000002</v>
      </c>
      <c r="K138" s="7">
        <v>5.7239820000000003</v>
      </c>
      <c r="L138" s="28">
        <v>6.1516909999999996</v>
      </c>
      <c r="M138" s="7">
        <v>4.1074279999999996</v>
      </c>
      <c r="N138" s="28">
        <v>20.740100000000002</v>
      </c>
      <c r="O138" s="7">
        <v>7.374981</v>
      </c>
      <c r="P138" s="28">
        <v>58.141210000000001</v>
      </c>
      <c r="Q138" s="7">
        <v>1.56057</v>
      </c>
      <c r="R138" s="28">
        <v>0.24913080000000001</v>
      </c>
      <c r="S138" s="7">
        <v>1.0084390000000001</v>
      </c>
      <c r="T138" s="28">
        <v>2.6389290000000001</v>
      </c>
      <c r="U138" s="7">
        <v>-1.15269E-2</v>
      </c>
      <c r="V138" s="28">
        <v>1.2962560000000001</v>
      </c>
      <c r="W138" s="7">
        <v>2.4461110000000001E-2</v>
      </c>
      <c r="X138" s="7">
        <v>0.72590350000000003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2" workbookViewId="0">
      <selection activeCell="E6" sqref="A6:XFD6"/>
    </sheetView>
  </sheetViews>
  <sheetFormatPr defaultRowHeight="15" x14ac:dyDescent="0.15"/>
  <cols>
    <col min="1" max="1" width="9" style="7"/>
    <col min="2" max="2" width="9.5" style="7" bestFit="1" customWidth="1"/>
    <col min="3" max="67" width="9.125" style="7" bestFit="1" customWidth="1"/>
    <col min="68" max="16384" width="9" style="7"/>
  </cols>
  <sheetData>
    <row r="1" spans="1:67" s="10" customFormat="1" ht="15.75" thickBot="1" x14ac:dyDescent="0.2">
      <c r="A1" s="10" t="s">
        <v>73</v>
      </c>
      <c r="B1" s="10" t="s">
        <v>74</v>
      </c>
      <c r="C1" s="10" t="s">
        <v>75</v>
      </c>
      <c r="D1" s="10" t="s">
        <v>76</v>
      </c>
      <c r="E1" s="26" t="s">
        <v>77</v>
      </c>
      <c r="F1" s="26" t="s">
        <v>78</v>
      </c>
      <c r="G1" s="26" t="s">
        <v>269</v>
      </c>
      <c r="H1" s="26" t="s">
        <v>79</v>
      </c>
      <c r="I1" s="26" t="s">
        <v>80</v>
      </c>
      <c r="J1" s="26" t="s">
        <v>81</v>
      </c>
      <c r="K1" s="26">
        <v>0.05</v>
      </c>
      <c r="L1" s="26">
        <v>0.25</v>
      </c>
      <c r="M1" s="26" t="s">
        <v>82</v>
      </c>
      <c r="N1" s="10">
        <v>0.75</v>
      </c>
      <c r="O1" s="10">
        <v>0.95</v>
      </c>
      <c r="P1" s="10" t="s">
        <v>83</v>
      </c>
      <c r="Q1" s="10" t="s">
        <v>84</v>
      </c>
      <c r="R1" s="10" t="s">
        <v>85</v>
      </c>
      <c r="S1" s="10" t="s">
        <v>86</v>
      </c>
      <c r="T1" s="10" t="s">
        <v>87</v>
      </c>
      <c r="U1" s="10" t="s">
        <v>88</v>
      </c>
      <c r="V1" s="10" t="s">
        <v>89</v>
      </c>
      <c r="W1" s="10" t="s">
        <v>90</v>
      </c>
      <c r="X1" s="10" t="s">
        <v>91</v>
      </c>
      <c r="Y1" s="10" t="s">
        <v>92</v>
      </c>
      <c r="Z1" s="10" t="s">
        <v>93</v>
      </c>
      <c r="AA1" s="10" t="s">
        <v>94</v>
      </c>
      <c r="AB1" s="10" t="s">
        <v>95</v>
      </c>
      <c r="AC1" s="10" t="s">
        <v>96</v>
      </c>
      <c r="AD1" s="10" t="s">
        <v>97</v>
      </c>
      <c r="AE1" s="10" t="s">
        <v>98</v>
      </c>
      <c r="AF1" s="10" t="s">
        <v>99</v>
      </c>
      <c r="AG1" s="10" t="s">
        <v>100</v>
      </c>
      <c r="AH1" s="10" t="s">
        <v>101</v>
      </c>
      <c r="AI1" s="10" t="s">
        <v>102</v>
      </c>
      <c r="AJ1" s="10" t="s">
        <v>103</v>
      </c>
      <c r="AK1" s="10" t="s">
        <v>104</v>
      </c>
      <c r="AL1" s="10" t="s">
        <v>105</v>
      </c>
      <c r="AM1" s="10" t="s">
        <v>106</v>
      </c>
      <c r="AN1" s="10" t="s">
        <v>107</v>
      </c>
      <c r="AO1" s="10" t="s">
        <v>108</v>
      </c>
      <c r="AP1" s="10" t="s">
        <v>109</v>
      </c>
      <c r="AQ1" s="10" t="s">
        <v>110</v>
      </c>
      <c r="AR1" s="10" t="s">
        <v>111</v>
      </c>
      <c r="AS1" s="10" t="s">
        <v>112</v>
      </c>
      <c r="AT1" s="10" t="s">
        <v>113</v>
      </c>
      <c r="AU1" s="10" t="s">
        <v>114</v>
      </c>
      <c r="AV1" s="10" t="s">
        <v>115</v>
      </c>
      <c r="AW1" s="10" t="s">
        <v>116</v>
      </c>
      <c r="AX1" s="10" t="s">
        <v>117</v>
      </c>
      <c r="AY1" s="10" t="s">
        <v>118</v>
      </c>
      <c r="AZ1" s="10" t="s">
        <v>119</v>
      </c>
      <c r="BA1" s="10" t="s">
        <v>120</v>
      </c>
      <c r="BB1" s="10" t="s">
        <v>121</v>
      </c>
      <c r="BC1" s="10" t="s">
        <v>122</v>
      </c>
      <c r="BD1" s="10" t="s">
        <v>123</v>
      </c>
      <c r="BE1" s="10" t="s">
        <v>124</v>
      </c>
      <c r="BF1" s="10" t="s">
        <v>125</v>
      </c>
      <c r="BG1" s="10" t="s">
        <v>126</v>
      </c>
      <c r="BH1" s="10" t="s">
        <v>127</v>
      </c>
      <c r="BI1" s="10" t="s">
        <v>128</v>
      </c>
      <c r="BJ1" s="10" t="s">
        <v>129</v>
      </c>
      <c r="BK1" s="10" t="s">
        <v>130</v>
      </c>
      <c r="BL1" s="10" t="s">
        <v>131</v>
      </c>
      <c r="BM1" s="10" t="s">
        <v>132</v>
      </c>
      <c r="BN1" s="10" t="s">
        <v>133</v>
      </c>
      <c r="BO1" s="10" t="s">
        <v>134</v>
      </c>
    </row>
    <row r="2" spans="1:67" s="36" customFormat="1" ht="15.75" thickTop="1" x14ac:dyDescent="0.15">
      <c r="A2" s="36" t="s">
        <v>145</v>
      </c>
      <c r="B2" s="36">
        <v>40759</v>
      </c>
      <c r="C2" s="36">
        <v>0.63633101851851859</v>
      </c>
      <c r="D2" s="36">
        <v>1.45</v>
      </c>
      <c r="E2" s="36">
        <v>0.72409999999999997</v>
      </c>
      <c r="F2" s="36">
        <v>0.53049999999999997</v>
      </c>
      <c r="G2" s="36">
        <v>0.73263361414169315</v>
      </c>
      <c r="H2" s="36">
        <v>0.87919999999999998</v>
      </c>
      <c r="I2" s="36">
        <v>5.6725000000000003</v>
      </c>
      <c r="J2" s="36">
        <v>0.52500000000000002</v>
      </c>
      <c r="K2" s="36">
        <v>-0.10829999999999999</v>
      </c>
      <c r="L2" s="36">
        <v>0.29249999999999998</v>
      </c>
      <c r="M2" s="36">
        <v>0.63639999999999997</v>
      </c>
      <c r="N2" s="36">
        <v>0.96940000000000004</v>
      </c>
      <c r="O2" s="36">
        <v>1.4875</v>
      </c>
      <c r="P2" s="36">
        <v>1.2644</v>
      </c>
      <c r="Q2" s="36">
        <v>0</v>
      </c>
      <c r="R2" s="36">
        <v>0</v>
      </c>
      <c r="S2" s="36">
        <v>0</v>
      </c>
      <c r="T2" s="36">
        <v>0</v>
      </c>
      <c r="U2" s="36">
        <v>0</v>
      </c>
      <c r="V2" s="36">
        <v>0</v>
      </c>
      <c r="W2" s="36">
        <v>0.01</v>
      </c>
      <c r="X2" s="36">
        <v>0</v>
      </c>
      <c r="Y2" s="36">
        <v>0.02</v>
      </c>
      <c r="Z2" s="36">
        <v>0.03</v>
      </c>
      <c r="AA2" s="36">
        <v>0.03</v>
      </c>
      <c r="AB2" s="36">
        <v>0.06</v>
      </c>
      <c r="AC2" s="36">
        <v>7.0000000000000007E-2</v>
      </c>
      <c r="AD2" s="36">
        <v>0.1</v>
      </c>
      <c r="AE2" s="36">
        <v>0.1</v>
      </c>
      <c r="AF2" s="36">
        <v>0.09</v>
      </c>
      <c r="AG2" s="36">
        <v>0.12</v>
      </c>
      <c r="AH2" s="36">
        <v>0.11</v>
      </c>
      <c r="AI2" s="36">
        <v>0.12</v>
      </c>
      <c r="AJ2" s="36">
        <v>0.1</v>
      </c>
      <c r="AK2" s="36">
        <v>0.11</v>
      </c>
      <c r="AL2" s="36">
        <v>0.09</v>
      </c>
      <c r="AM2" s="36">
        <v>0.08</v>
      </c>
      <c r="AN2" s="36">
        <v>0.05</v>
      </c>
      <c r="AO2" s="36">
        <v>0.05</v>
      </c>
      <c r="AP2" s="36">
        <v>0.03</v>
      </c>
      <c r="AQ2" s="36">
        <v>0.02</v>
      </c>
      <c r="AR2" s="36">
        <v>0.02</v>
      </c>
      <c r="AS2" s="36">
        <v>0.01</v>
      </c>
      <c r="AT2" s="36">
        <v>0.01</v>
      </c>
      <c r="AU2" s="36">
        <v>0.01</v>
      </c>
      <c r="AV2" s="36">
        <v>0</v>
      </c>
      <c r="AW2" s="36">
        <v>0</v>
      </c>
      <c r="AX2" s="36">
        <v>0.01</v>
      </c>
      <c r="AY2" s="36">
        <v>0</v>
      </c>
      <c r="AZ2" s="36">
        <v>0</v>
      </c>
      <c r="BA2" s="36">
        <v>0</v>
      </c>
      <c r="BB2" s="36">
        <v>0</v>
      </c>
      <c r="BC2" s="36">
        <v>0</v>
      </c>
      <c r="BD2" s="36">
        <v>0</v>
      </c>
      <c r="BE2" s="36">
        <v>0</v>
      </c>
      <c r="BF2" s="36">
        <v>0</v>
      </c>
      <c r="BG2" s="36">
        <v>0</v>
      </c>
      <c r="BH2" s="36">
        <v>0.01</v>
      </c>
      <c r="BI2" s="36">
        <v>0</v>
      </c>
      <c r="BJ2" s="36">
        <v>0</v>
      </c>
      <c r="BK2" s="36">
        <v>0</v>
      </c>
      <c r="BL2" s="36">
        <v>0</v>
      </c>
      <c r="BM2" s="36">
        <v>0</v>
      </c>
      <c r="BN2" s="36">
        <v>0</v>
      </c>
      <c r="BO2" s="36">
        <v>0</v>
      </c>
    </row>
    <row r="3" spans="1:67" s="36" customFormat="1" x14ac:dyDescent="0.15">
      <c r="A3" s="36" t="s">
        <v>153</v>
      </c>
      <c r="B3" s="37">
        <v>40759</v>
      </c>
      <c r="C3" s="38">
        <v>0.68333333333333324</v>
      </c>
      <c r="D3" s="36">
        <v>1.75</v>
      </c>
      <c r="E3" s="36">
        <v>1.266</v>
      </c>
      <c r="F3" s="36">
        <v>0.55079999999999996</v>
      </c>
      <c r="G3" s="36">
        <f t="shared" ref="G3" si="0">F3/E3</f>
        <v>0.43507109004739331</v>
      </c>
      <c r="H3" s="36">
        <v>0.90410000000000001</v>
      </c>
      <c r="I3" s="36">
        <v>6.1901999999999999</v>
      </c>
      <c r="J3" s="36">
        <v>1.25</v>
      </c>
      <c r="K3" s="36">
        <v>0.3417</v>
      </c>
      <c r="L3" s="36">
        <v>0.91749999999999998</v>
      </c>
      <c r="M3" s="36">
        <v>1.1917</v>
      </c>
      <c r="N3" s="36">
        <v>1.4624999999999999</v>
      </c>
      <c r="O3" s="36">
        <v>2.1749999999999998</v>
      </c>
      <c r="P3" s="36">
        <v>1.2079</v>
      </c>
      <c r="Q3" s="36">
        <v>0</v>
      </c>
      <c r="R3" s="36">
        <v>0</v>
      </c>
      <c r="S3" s="36">
        <v>0</v>
      </c>
      <c r="T3" s="36">
        <v>0</v>
      </c>
      <c r="U3" s="36">
        <v>0</v>
      </c>
      <c r="V3" s="36">
        <v>0</v>
      </c>
      <c r="W3" s="36">
        <v>0</v>
      </c>
      <c r="X3" s="36">
        <v>0</v>
      </c>
      <c r="Y3" s="36">
        <v>0</v>
      </c>
      <c r="Z3" s="36">
        <v>0.01</v>
      </c>
      <c r="AA3" s="36">
        <v>0</v>
      </c>
      <c r="AB3" s="36">
        <v>0.01</v>
      </c>
      <c r="AC3" s="36">
        <v>0.02</v>
      </c>
      <c r="AD3" s="36">
        <v>0.02</v>
      </c>
      <c r="AE3" s="36">
        <v>0.03</v>
      </c>
      <c r="AF3" s="36">
        <v>0.03</v>
      </c>
      <c r="AG3" s="36">
        <v>0.04</v>
      </c>
      <c r="AH3" s="36">
        <v>0.05</v>
      </c>
      <c r="AI3" s="36">
        <v>7.0000000000000007E-2</v>
      </c>
      <c r="AJ3" s="36">
        <v>0.09</v>
      </c>
      <c r="AK3" s="36">
        <v>0.1</v>
      </c>
      <c r="AL3" s="36">
        <v>0.16</v>
      </c>
      <c r="AM3" s="36">
        <v>0.17</v>
      </c>
      <c r="AN3" s="36">
        <v>0.18</v>
      </c>
      <c r="AO3" s="36">
        <v>0.18</v>
      </c>
      <c r="AP3" s="36">
        <v>0.14000000000000001</v>
      </c>
      <c r="AQ3" s="36">
        <v>0.1</v>
      </c>
      <c r="AR3" s="36">
        <v>0.08</v>
      </c>
      <c r="AS3" s="36">
        <v>7.0000000000000007E-2</v>
      </c>
      <c r="AT3" s="36">
        <v>0.04</v>
      </c>
      <c r="AU3" s="36">
        <v>0.03</v>
      </c>
      <c r="AV3" s="36">
        <v>0.02</v>
      </c>
      <c r="AW3" s="36">
        <v>0.02</v>
      </c>
      <c r="AX3" s="36">
        <v>0.01</v>
      </c>
      <c r="AY3" s="36">
        <v>0.02</v>
      </c>
      <c r="AZ3" s="36">
        <v>0.01</v>
      </c>
      <c r="BA3" s="36">
        <v>0.01</v>
      </c>
      <c r="BB3" s="36">
        <v>0.01</v>
      </c>
      <c r="BC3" s="36">
        <v>0</v>
      </c>
      <c r="BD3" s="36">
        <v>0.01</v>
      </c>
      <c r="BE3" s="36">
        <v>0</v>
      </c>
      <c r="BF3" s="36">
        <v>0</v>
      </c>
      <c r="BG3" s="36">
        <v>0</v>
      </c>
      <c r="BH3" s="36">
        <v>0.01</v>
      </c>
      <c r="BI3" s="36">
        <v>0</v>
      </c>
      <c r="BJ3" s="36">
        <v>0</v>
      </c>
      <c r="BK3" s="36">
        <v>0</v>
      </c>
      <c r="BL3" s="36">
        <v>0</v>
      </c>
      <c r="BM3" s="36">
        <v>0</v>
      </c>
      <c r="BN3" s="36">
        <v>0.01</v>
      </c>
      <c r="BO3" s="36">
        <v>0</v>
      </c>
    </row>
    <row r="4" spans="1:67" s="36" customFormat="1" x14ac:dyDescent="0.15">
      <c r="A4" s="36" t="s">
        <v>160</v>
      </c>
      <c r="B4" s="37">
        <v>40761</v>
      </c>
      <c r="C4" s="38">
        <v>0.65877314814814814</v>
      </c>
      <c r="D4" s="36">
        <v>2.17</v>
      </c>
      <c r="E4" s="36">
        <v>2.3329</v>
      </c>
      <c r="F4" s="36">
        <v>0.45800000000000002</v>
      </c>
      <c r="G4" s="36">
        <f t="shared" ref="G4:G6" si="1">F4/E4</f>
        <v>0.1963221741180505</v>
      </c>
      <c r="H4" s="36">
        <v>0.62039999999999995</v>
      </c>
      <c r="I4" s="36">
        <v>3.9013</v>
      </c>
      <c r="J4" s="36">
        <v>2.17</v>
      </c>
      <c r="K4" s="36">
        <v>1.5974999999999999</v>
      </c>
      <c r="L4" s="36">
        <v>1.994</v>
      </c>
      <c r="M4" s="36">
        <v>2.2311999999999999</v>
      </c>
      <c r="N4" s="36">
        <v>2.5217000000000001</v>
      </c>
      <c r="O4" s="36">
        <v>3.1549999999999998</v>
      </c>
      <c r="P4" s="36">
        <v>1.2005999999999999</v>
      </c>
      <c r="Q4" s="36">
        <v>0</v>
      </c>
      <c r="R4" s="36">
        <v>0</v>
      </c>
      <c r="S4" s="36">
        <v>0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v>0</v>
      </c>
      <c r="AD4" s="36">
        <v>0</v>
      </c>
      <c r="AE4" s="36">
        <v>0</v>
      </c>
      <c r="AF4" s="36">
        <v>0</v>
      </c>
      <c r="AG4" s="36">
        <v>0</v>
      </c>
      <c r="AH4" s="36">
        <v>0</v>
      </c>
      <c r="AI4" s="36">
        <v>0</v>
      </c>
      <c r="AJ4" s="36">
        <v>0</v>
      </c>
      <c r="AK4" s="36">
        <v>0</v>
      </c>
      <c r="AL4" s="36">
        <v>0</v>
      </c>
      <c r="AM4" s="36">
        <v>0.01</v>
      </c>
      <c r="AN4" s="36">
        <v>0</v>
      </c>
      <c r="AO4" s="36">
        <v>0.02</v>
      </c>
      <c r="AP4" s="36">
        <v>0.02</v>
      </c>
      <c r="AQ4" s="36">
        <v>0.03</v>
      </c>
      <c r="AR4" s="36">
        <v>0.06</v>
      </c>
      <c r="AS4" s="36">
        <v>7.0000000000000007E-2</v>
      </c>
      <c r="AT4" s="36">
        <v>0.1</v>
      </c>
      <c r="AU4" s="36">
        <v>0.14000000000000001</v>
      </c>
      <c r="AV4" s="36">
        <v>0.21</v>
      </c>
      <c r="AW4" s="36">
        <v>0.23</v>
      </c>
      <c r="AX4" s="36">
        <v>0.24</v>
      </c>
      <c r="AY4" s="36">
        <v>0.2</v>
      </c>
      <c r="AZ4" s="36">
        <v>0.19</v>
      </c>
      <c r="BA4" s="36">
        <v>0.15</v>
      </c>
      <c r="BB4" s="36">
        <v>0.11</v>
      </c>
      <c r="BC4" s="36">
        <v>0.09</v>
      </c>
      <c r="BD4" s="36">
        <v>7.0000000000000007E-2</v>
      </c>
      <c r="BE4" s="36">
        <v>0.05</v>
      </c>
      <c r="BF4" s="36">
        <v>0.04</v>
      </c>
      <c r="BG4" s="36">
        <v>0.03</v>
      </c>
      <c r="BH4" s="36">
        <v>0.03</v>
      </c>
      <c r="BI4" s="36">
        <v>0.01</v>
      </c>
      <c r="BJ4" s="36">
        <v>0.03</v>
      </c>
      <c r="BK4" s="36">
        <v>0.01</v>
      </c>
      <c r="BL4" s="36">
        <v>0.01</v>
      </c>
      <c r="BM4" s="36">
        <v>0.01</v>
      </c>
      <c r="BN4" s="36">
        <v>0</v>
      </c>
      <c r="BO4" s="36">
        <v>0.01</v>
      </c>
    </row>
    <row r="5" spans="1:67" s="42" customFormat="1" x14ac:dyDescent="0.15">
      <c r="A5" s="42" t="s">
        <v>176</v>
      </c>
      <c r="B5" s="43">
        <v>40763</v>
      </c>
      <c r="C5" s="44">
        <v>0.52961805555555552</v>
      </c>
      <c r="D5" s="42">
        <v>1.19</v>
      </c>
      <c r="E5" s="42">
        <v>1.9105000000000001</v>
      </c>
      <c r="F5" s="42">
        <v>0.40610000000000002</v>
      </c>
      <c r="G5" s="42">
        <f t="shared" si="1"/>
        <v>0.21256215650353311</v>
      </c>
      <c r="H5" s="42">
        <v>1.3521000000000001</v>
      </c>
      <c r="I5" s="42">
        <v>6.2351000000000001</v>
      </c>
      <c r="J5" s="42">
        <v>1.7</v>
      </c>
      <c r="K5" s="42">
        <v>1.3238000000000001</v>
      </c>
      <c r="L5" s="42">
        <v>1.5982000000000001</v>
      </c>
      <c r="M5" s="42">
        <v>1.7892999999999999</v>
      </c>
      <c r="N5" s="42">
        <v>2.0531000000000001</v>
      </c>
      <c r="O5" s="42">
        <v>2.5550000000000002</v>
      </c>
      <c r="P5" s="42">
        <v>1.1708000000000001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  <c r="AG5" s="42">
        <v>0</v>
      </c>
      <c r="AH5" s="42">
        <v>0</v>
      </c>
      <c r="AI5" s="42">
        <v>0</v>
      </c>
      <c r="AJ5" s="42">
        <v>0</v>
      </c>
      <c r="AK5" s="42">
        <v>0</v>
      </c>
      <c r="AL5" s="42">
        <v>0</v>
      </c>
      <c r="AM5" s="42">
        <v>0.01</v>
      </c>
      <c r="AN5" s="42">
        <v>0.02</v>
      </c>
      <c r="AO5" s="42">
        <v>0.04</v>
      </c>
      <c r="AP5" s="42">
        <v>0.06</v>
      </c>
      <c r="AQ5" s="42">
        <v>0.1</v>
      </c>
      <c r="AR5" s="42">
        <v>0.14000000000000001</v>
      </c>
      <c r="AS5" s="42">
        <v>0.17</v>
      </c>
      <c r="AT5" s="42">
        <v>0.14000000000000001</v>
      </c>
      <c r="AU5" s="42">
        <v>0.12</v>
      </c>
      <c r="AV5" s="42">
        <v>0.09</v>
      </c>
      <c r="AW5" s="42">
        <v>0.08</v>
      </c>
      <c r="AX5" s="42">
        <v>0.05</v>
      </c>
      <c r="AY5" s="42">
        <v>0.05</v>
      </c>
      <c r="AZ5" s="42">
        <v>0.03</v>
      </c>
      <c r="BA5" s="42">
        <v>0.03</v>
      </c>
      <c r="BB5" s="42">
        <v>0.01</v>
      </c>
      <c r="BC5" s="42">
        <v>0.01</v>
      </c>
      <c r="BD5" s="42">
        <v>0.01</v>
      </c>
      <c r="BE5" s="42">
        <v>0.01</v>
      </c>
      <c r="BF5" s="42">
        <v>0</v>
      </c>
      <c r="BG5" s="42">
        <v>0</v>
      </c>
      <c r="BH5" s="42">
        <v>0</v>
      </c>
      <c r="BI5" s="42">
        <v>0</v>
      </c>
      <c r="BJ5" s="42">
        <v>0.01</v>
      </c>
      <c r="BK5" s="42">
        <v>0</v>
      </c>
      <c r="BL5" s="42">
        <v>0.01</v>
      </c>
      <c r="BM5" s="42">
        <v>0</v>
      </c>
      <c r="BN5" s="42">
        <v>0</v>
      </c>
      <c r="BO5" s="42">
        <v>0</v>
      </c>
    </row>
    <row r="6" spans="1:67" s="42" customFormat="1" x14ac:dyDescent="0.15">
      <c r="A6" s="42" t="s">
        <v>188</v>
      </c>
      <c r="B6" s="43">
        <v>40763</v>
      </c>
      <c r="C6" s="44">
        <v>0.59295138888888888</v>
      </c>
      <c r="D6" s="42">
        <v>1.83</v>
      </c>
      <c r="E6" s="42">
        <v>1.8183</v>
      </c>
      <c r="F6" s="42">
        <v>0.64810000000000001</v>
      </c>
      <c r="G6" s="42">
        <f t="shared" si="1"/>
        <v>0.35643183193092448</v>
      </c>
      <c r="H6" s="42">
        <v>-0.2427</v>
      </c>
      <c r="I6" s="42">
        <v>3.7305999999999999</v>
      </c>
      <c r="J6" s="42">
        <v>1.9167000000000001</v>
      </c>
      <c r="K6" s="42">
        <v>0.58830000000000005</v>
      </c>
      <c r="L6" s="42">
        <v>1.4125000000000001</v>
      </c>
      <c r="M6" s="42">
        <v>1.8467</v>
      </c>
      <c r="N6" s="42">
        <v>2.1265999999999998</v>
      </c>
      <c r="O6" s="42">
        <v>2.9605999999999999</v>
      </c>
      <c r="P6" s="42">
        <v>1.2807999999999999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0.01</v>
      </c>
      <c r="Z6" s="42">
        <v>0</v>
      </c>
      <c r="AA6" s="42">
        <v>0</v>
      </c>
      <c r="AB6" s="42">
        <v>0.01</v>
      </c>
      <c r="AC6" s="42">
        <v>0</v>
      </c>
      <c r="AD6" s="42">
        <v>0.01</v>
      </c>
      <c r="AE6" s="42">
        <v>0.01</v>
      </c>
      <c r="AF6" s="42">
        <v>0.02</v>
      </c>
      <c r="AG6" s="42">
        <v>0.02</v>
      </c>
      <c r="AH6" s="42">
        <v>0.03</v>
      </c>
      <c r="AI6" s="42">
        <v>0.03</v>
      </c>
      <c r="AJ6" s="42">
        <v>0.03</v>
      </c>
      <c r="AK6" s="42">
        <v>0.04</v>
      </c>
      <c r="AL6" s="42">
        <v>0.05</v>
      </c>
      <c r="AM6" s="42">
        <v>0.05</v>
      </c>
      <c r="AN6" s="42">
        <v>0.05</v>
      </c>
      <c r="AO6" s="42">
        <v>0.06</v>
      </c>
      <c r="AP6" s="42">
        <v>0.06</v>
      </c>
      <c r="AQ6" s="42">
        <v>7.0000000000000007E-2</v>
      </c>
      <c r="AR6" s="42">
        <v>0.1</v>
      </c>
      <c r="AS6" s="42">
        <v>0.12</v>
      </c>
      <c r="AT6" s="42">
        <v>0.15</v>
      </c>
      <c r="AU6" s="42">
        <v>0.17</v>
      </c>
      <c r="AV6" s="42">
        <v>0.16</v>
      </c>
      <c r="AW6" s="42">
        <v>0.16</v>
      </c>
      <c r="AX6" s="42">
        <v>0.11</v>
      </c>
      <c r="AY6" s="42">
        <v>7.0000000000000007E-2</v>
      </c>
      <c r="AZ6" s="42">
        <v>0.05</v>
      </c>
      <c r="BA6" s="42">
        <v>0.03</v>
      </c>
      <c r="BB6" s="42">
        <v>0.02</v>
      </c>
      <c r="BC6" s="42">
        <v>0.02</v>
      </c>
      <c r="BD6" s="42">
        <v>0.01</v>
      </c>
      <c r="BE6" s="42">
        <v>0.01</v>
      </c>
      <c r="BF6" s="42">
        <v>0.08</v>
      </c>
      <c r="BG6" s="42">
        <v>0</v>
      </c>
      <c r="BH6" s="42">
        <v>0.01</v>
      </c>
      <c r="BI6" s="42">
        <v>0</v>
      </c>
      <c r="BJ6" s="42">
        <v>0</v>
      </c>
      <c r="BK6" s="42">
        <v>0</v>
      </c>
      <c r="BL6" s="42">
        <v>0</v>
      </c>
      <c r="BM6" s="42">
        <v>0</v>
      </c>
      <c r="BN6" s="42">
        <v>0</v>
      </c>
      <c r="BO6" s="42">
        <v>0.01</v>
      </c>
    </row>
    <row r="7" spans="1:67" x14ac:dyDescent="0.15">
      <c r="P7" s="7" t="s">
        <v>271</v>
      </c>
      <c r="Q7" s="7">
        <v>-1</v>
      </c>
      <c r="R7" s="7">
        <v>-0.9</v>
      </c>
      <c r="S7" s="7">
        <v>-0.8</v>
      </c>
      <c r="T7" s="7">
        <v>-0.7</v>
      </c>
      <c r="U7" s="7">
        <v>-0.6</v>
      </c>
      <c r="V7" s="7">
        <v>-0.5</v>
      </c>
      <c r="W7" s="7">
        <v>-0.4</v>
      </c>
      <c r="X7" s="7">
        <v>-0.3</v>
      </c>
      <c r="Y7" s="7">
        <v>-0.2</v>
      </c>
      <c r="Z7" s="7">
        <v>-0.1</v>
      </c>
      <c r="AA7" s="7">
        <v>0</v>
      </c>
      <c r="AB7" s="7">
        <v>0.1</v>
      </c>
      <c r="AC7" s="7">
        <v>0.2</v>
      </c>
      <c r="AD7" s="7">
        <v>0.3</v>
      </c>
      <c r="AE7" s="7">
        <v>0.4</v>
      </c>
      <c r="AF7" s="7">
        <v>0.5</v>
      </c>
      <c r="AG7" s="7">
        <v>0.6</v>
      </c>
      <c r="AH7" s="7">
        <v>0.7</v>
      </c>
      <c r="AI7" s="7">
        <v>0.8</v>
      </c>
      <c r="AJ7" s="7">
        <v>0.9</v>
      </c>
      <c r="AK7" s="7">
        <v>1</v>
      </c>
      <c r="AL7" s="7">
        <v>1.1000000000000001</v>
      </c>
      <c r="AM7" s="7">
        <v>1.2</v>
      </c>
      <c r="AN7" s="7">
        <v>1.3</v>
      </c>
      <c r="AO7" s="7">
        <v>1.4</v>
      </c>
      <c r="AP7" s="7">
        <v>1.5</v>
      </c>
      <c r="AQ7" s="7">
        <v>1.6</v>
      </c>
      <c r="AR7" s="7">
        <v>1.7</v>
      </c>
      <c r="AS7" s="7">
        <v>1.8</v>
      </c>
      <c r="AT7" s="7">
        <v>1.9</v>
      </c>
      <c r="AU7" s="7">
        <v>2</v>
      </c>
      <c r="AV7" s="7">
        <v>2.1</v>
      </c>
      <c r="AW7" s="7">
        <v>2.2000000000000002</v>
      </c>
      <c r="AX7" s="7">
        <v>2.2999999999999998</v>
      </c>
      <c r="AY7" s="7">
        <v>2.4</v>
      </c>
      <c r="AZ7" s="7">
        <v>2.5</v>
      </c>
      <c r="BA7" s="7">
        <v>2.6</v>
      </c>
      <c r="BB7" s="7">
        <v>2.7</v>
      </c>
      <c r="BC7" s="7">
        <v>2.8</v>
      </c>
      <c r="BD7" s="7">
        <v>2.9</v>
      </c>
      <c r="BE7" s="7">
        <v>3</v>
      </c>
      <c r="BF7" s="7">
        <v>3.1</v>
      </c>
      <c r="BG7" s="7">
        <v>3.2</v>
      </c>
      <c r="BH7" s="7">
        <v>3.3</v>
      </c>
      <c r="BI7" s="7">
        <v>3.4</v>
      </c>
      <c r="BJ7" s="7">
        <v>3.5</v>
      </c>
      <c r="BK7" s="7">
        <v>3.6</v>
      </c>
      <c r="BL7" s="7">
        <v>3.7</v>
      </c>
      <c r="BM7" s="7">
        <v>3.8</v>
      </c>
      <c r="BN7" s="7">
        <v>3.9</v>
      </c>
      <c r="BO7" s="7">
        <v>4</v>
      </c>
    </row>
    <row r="8" spans="1:67" x14ac:dyDescent="0.15">
      <c r="P8" s="7" t="s">
        <v>270</v>
      </c>
      <c r="Q8" s="7">
        <f>100*Q2/$D2</f>
        <v>0</v>
      </c>
      <c r="R8" s="7">
        <f t="shared" ref="R8:BO8" si="2">100*R2/$D2</f>
        <v>0</v>
      </c>
      <c r="S8" s="7">
        <f t="shared" si="2"/>
        <v>0</v>
      </c>
      <c r="T8" s="7">
        <f t="shared" si="2"/>
        <v>0</v>
      </c>
      <c r="U8" s="7">
        <f t="shared" si="2"/>
        <v>0</v>
      </c>
      <c r="V8" s="7">
        <f t="shared" si="2"/>
        <v>0</v>
      </c>
      <c r="W8" s="7">
        <f t="shared" si="2"/>
        <v>0.68965517241379315</v>
      </c>
      <c r="X8" s="7">
        <f t="shared" si="2"/>
        <v>0</v>
      </c>
      <c r="Y8" s="7">
        <f t="shared" si="2"/>
        <v>1.3793103448275863</v>
      </c>
      <c r="Z8" s="7">
        <f t="shared" si="2"/>
        <v>2.0689655172413794</v>
      </c>
      <c r="AA8" s="7">
        <f t="shared" si="2"/>
        <v>2.0689655172413794</v>
      </c>
      <c r="AB8" s="7">
        <f t="shared" si="2"/>
        <v>4.1379310344827589</v>
      </c>
      <c r="AC8" s="7">
        <f t="shared" si="2"/>
        <v>4.8275862068965525</v>
      </c>
      <c r="AD8" s="7">
        <f t="shared" si="2"/>
        <v>6.8965517241379315</v>
      </c>
      <c r="AE8" s="7">
        <f t="shared" si="2"/>
        <v>6.8965517241379315</v>
      </c>
      <c r="AF8" s="7">
        <f t="shared" si="2"/>
        <v>6.2068965517241379</v>
      </c>
      <c r="AG8" s="7">
        <f t="shared" si="2"/>
        <v>8.2758620689655178</v>
      </c>
      <c r="AH8" s="7">
        <f t="shared" si="2"/>
        <v>7.5862068965517242</v>
      </c>
      <c r="AI8" s="7">
        <f t="shared" si="2"/>
        <v>8.2758620689655178</v>
      </c>
      <c r="AJ8" s="7">
        <f t="shared" si="2"/>
        <v>6.8965517241379315</v>
      </c>
      <c r="AK8" s="7">
        <f t="shared" si="2"/>
        <v>7.5862068965517242</v>
      </c>
      <c r="AL8" s="7">
        <f t="shared" si="2"/>
        <v>6.2068965517241379</v>
      </c>
      <c r="AM8" s="7">
        <f t="shared" si="2"/>
        <v>5.5172413793103452</v>
      </c>
      <c r="AN8" s="7">
        <f t="shared" si="2"/>
        <v>3.4482758620689657</v>
      </c>
      <c r="AO8" s="7">
        <f t="shared" si="2"/>
        <v>3.4482758620689657</v>
      </c>
      <c r="AP8" s="7">
        <f t="shared" si="2"/>
        <v>2.0689655172413794</v>
      </c>
      <c r="AQ8" s="7">
        <f t="shared" si="2"/>
        <v>1.3793103448275863</v>
      </c>
      <c r="AR8" s="7">
        <f t="shared" si="2"/>
        <v>1.3793103448275863</v>
      </c>
      <c r="AS8" s="7">
        <f t="shared" si="2"/>
        <v>0.68965517241379315</v>
      </c>
      <c r="AT8" s="7">
        <f t="shared" si="2"/>
        <v>0.68965517241379315</v>
      </c>
      <c r="AU8" s="7">
        <f t="shared" si="2"/>
        <v>0.68965517241379315</v>
      </c>
      <c r="AV8" s="7">
        <f t="shared" si="2"/>
        <v>0</v>
      </c>
      <c r="AW8" s="7">
        <f t="shared" si="2"/>
        <v>0</v>
      </c>
      <c r="AX8" s="7">
        <f t="shared" si="2"/>
        <v>0.68965517241379315</v>
      </c>
      <c r="AY8" s="7">
        <f t="shared" si="2"/>
        <v>0</v>
      </c>
      <c r="AZ8" s="7">
        <f t="shared" si="2"/>
        <v>0</v>
      </c>
      <c r="BA8" s="7">
        <f t="shared" si="2"/>
        <v>0</v>
      </c>
      <c r="BB8" s="7">
        <f t="shared" si="2"/>
        <v>0</v>
      </c>
      <c r="BC8" s="7">
        <f t="shared" si="2"/>
        <v>0</v>
      </c>
      <c r="BD8" s="7">
        <f t="shared" si="2"/>
        <v>0</v>
      </c>
      <c r="BE8" s="7">
        <f t="shared" si="2"/>
        <v>0</v>
      </c>
      <c r="BF8" s="7">
        <f t="shared" si="2"/>
        <v>0</v>
      </c>
      <c r="BG8" s="7">
        <f t="shared" si="2"/>
        <v>0</v>
      </c>
      <c r="BH8" s="7">
        <f t="shared" si="2"/>
        <v>0.68965517241379315</v>
      </c>
      <c r="BI8" s="7">
        <f t="shared" si="2"/>
        <v>0</v>
      </c>
      <c r="BJ8" s="7">
        <f t="shared" si="2"/>
        <v>0</v>
      </c>
      <c r="BK8" s="7">
        <f t="shared" si="2"/>
        <v>0</v>
      </c>
      <c r="BL8" s="7">
        <f t="shared" si="2"/>
        <v>0</v>
      </c>
      <c r="BM8" s="7">
        <f t="shared" si="2"/>
        <v>0</v>
      </c>
      <c r="BN8" s="7">
        <f t="shared" si="2"/>
        <v>0</v>
      </c>
      <c r="BO8" s="7">
        <f t="shared" si="2"/>
        <v>0</v>
      </c>
    </row>
    <row r="9" spans="1:67" x14ac:dyDescent="0.15">
      <c r="Q9" s="7">
        <f t="shared" ref="Q9:BO9" si="3">100*Q3/$D3</f>
        <v>0</v>
      </c>
      <c r="R9" s="7">
        <f t="shared" si="3"/>
        <v>0</v>
      </c>
      <c r="S9" s="7">
        <f t="shared" si="3"/>
        <v>0</v>
      </c>
      <c r="T9" s="7">
        <f t="shared" si="3"/>
        <v>0</v>
      </c>
      <c r="U9" s="7">
        <f t="shared" si="3"/>
        <v>0</v>
      </c>
      <c r="V9" s="7">
        <f t="shared" si="3"/>
        <v>0</v>
      </c>
      <c r="W9" s="7">
        <f t="shared" si="3"/>
        <v>0</v>
      </c>
      <c r="X9" s="7">
        <f t="shared" si="3"/>
        <v>0</v>
      </c>
      <c r="Y9" s="7">
        <f t="shared" si="3"/>
        <v>0</v>
      </c>
      <c r="Z9" s="7">
        <f t="shared" si="3"/>
        <v>0.5714285714285714</v>
      </c>
      <c r="AA9" s="7">
        <f t="shared" si="3"/>
        <v>0</v>
      </c>
      <c r="AB9" s="7">
        <f t="shared" si="3"/>
        <v>0.5714285714285714</v>
      </c>
      <c r="AC9" s="7">
        <f t="shared" si="3"/>
        <v>1.1428571428571428</v>
      </c>
      <c r="AD9" s="7">
        <f t="shared" si="3"/>
        <v>1.1428571428571428</v>
      </c>
      <c r="AE9" s="7">
        <f t="shared" si="3"/>
        <v>1.7142857142857142</v>
      </c>
      <c r="AF9" s="7">
        <f t="shared" si="3"/>
        <v>1.7142857142857142</v>
      </c>
      <c r="AG9" s="7">
        <f t="shared" si="3"/>
        <v>2.2857142857142856</v>
      </c>
      <c r="AH9" s="7">
        <f t="shared" si="3"/>
        <v>2.8571428571428572</v>
      </c>
      <c r="AI9" s="7">
        <f t="shared" si="3"/>
        <v>4.0000000000000009</v>
      </c>
      <c r="AJ9" s="7">
        <f t="shared" si="3"/>
        <v>5.1428571428571432</v>
      </c>
      <c r="AK9" s="7">
        <f t="shared" si="3"/>
        <v>5.7142857142857144</v>
      </c>
      <c r="AL9" s="7">
        <f t="shared" si="3"/>
        <v>9.1428571428571423</v>
      </c>
      <c r="AM9" s="7">
        <f t="shared" si="3"/>
        <v>9.7142857142857135</v>
      </c>
      <c r="AN9" s="7">
        <f t="shared" si="3"/>
        <v>10.285714285714286</v>
      </c>
      <c r="AO9" s="7">
        <f t="shared" si="3"/>
        <v>10.285714285714286</v>
      </c>
      <c r="AP9" s="7">
        <f t="shared" si="3"/>
        <v>8.0000000000000018</v>
      </c>
      <c r="AQ9" s="7">
        <f t="shared" si="3"/>
        <v>5.7142857142857144</v>
      </c>
      <c r="AR9" s="7">
        <f t="shared" si="3"/>
        <v>4.5714285714285712</v>
      </c>
      <c r="AS9" s="7">
        <f t="shared" si="3"/>
        <v>4.0000000000000009</v>
      </c>
      <c r="AT9" s="7">
        <f t="shared" si="3"/>
        <v>2.2857142857142856</v>
      </c>
      <c r="AU9" s="7">
        <f t="shared" si="3"/>
        <v>1.7142857142857142</v>
      </c>
      <c r="AV9" s="7">
        <f t="shared" si="3"/>
        <v>1.1428571428571428</v>
      </c>
      <c r="AW9" s="7">
        <f t="shared" si="3"/>
        <v>1.1428571428571428</v>
      </c>
      <c r="AX9" s="7">
        <f t="shared" si="3"/>
        <v>0.5714285714285714</v>
      </c>
      <c r="AY9" s="7">
        <f t="shared" si="3"/>
        <v>1.1428571428571428</v>
      </c>
      <c r="AZ9" s="7">
        <f t="shared" si="3"/>
        <v>0.5714285714285714</v>
      </c>
      <c r="BA9" s="7">
        <f t="shared" si="3"/>
        <v>0.5714285714285714</v>
      </c>
      <c r="BB9" s="7">
        <f t="shared" si="3"/>
        <v>0.5714285714285714</v>
      </c>
      <c r="BC9" s="7">
        <f t="shared" si="3"/>
        <v>0</v>
      </c>
      <c r="BD9" s="7">
        <f t="shared" si="3"/>
        <v>0.5714285714285714</v>
      </c>
      <c r="BE9" s="7">
        <f t="shared" si="3"/>
        <v>0</v>
      </c>
      <c r="BF9" s="7">
        <f t="shared" si="3"/>
        <v>0</v>
      </c>
      <c r="BG9" s="7">
        <f t="shared" si="3"/>
        <v>0</v>
      </c>
      <c r="BH9" s="7">
        <f t="shared" si="3"/>
        <v>0.5714285714285714</v>
      </c>
      <c r="BI9" s="7">
        <f t="shared" si="3"/>
        <v>0</v>
      </c>
      <c r="BJ9" s="7">
        <f t="shared" si="3"/>
        <v>0</v>
      </c>
      <c r="BK9" s="7">
        <f t="shared" si="3"/>
        <v>0</v>
      </c>
      <c r="BL9" s="7">
        <f t="shared" si="3"/>
        <v>0</v>
      </c>
      <c r="BM9" s="7">
        <f t="shared" si="3"/>
        <v>0</v>
      </c>
      <c r="BN9" s="7">
        <f t="shared" si="3"/>
        <v>0.5714285714285714</v>
      </c>
      <c r="BO9" s="7">
        <f t="shared" si="3"/>
        <v>0</v>
      </c>
    </row>
    <row r="10" spans="1:67" x14ac:dyDescent="0.15">
      <c r="Q10" s="7">
        <f t="shared" ref="Q10" si="4">100*Q4/$D4</f>
        <v>0</v>
      </c>
      <c r="R10" s="7">
        <f t="shared" ref="R10:BO10" si="5">100*R4/$D4</f>
        <v>0</v>
      </c>
      <c r="S10" s="7">
        <f t="shared" si="5"/>
        <v>0</v>
      </c>
      <c r="T10" s="7">
        <f t="shared" si="5"/>
        <v>0</v>
      </c>
      <c r="U10" s="7">
        <f t="shared" si="5"/>
        <v>0</v>
      </c>
      <c r="V10" s="7">
        <f t="shared" si="5"/>
        <v>0</v>
      </c>
      <c r="W10" s="7">
        <f t="shared" si="5"/>
        <v>0</v>
      </c>
      <c r="X10" s="7">
        <f t="shared" si="5"/>
        <v>0</v>
      </c>
      <c r="Y10" s="7">
        <f t="shared" si="5"/>
        <v>0</v>
      </c>
      <c r="Z10" s="7">
        <f t="shared" si="5"/>
        <v>0</v>
      </c>
      <c r="AA10" s="7">
        <f t="shared" si="5"/>
        <v>0</v>
      </c>
      <c r="AB10" s="7">
        <f t="shared" si="5"/>
        <v>0</v>
      </c>
      <c r="AC10" s="7">
        <f t="shared" si="5"/>
        <v>0</v>
      </c>
      <c r="AD10" s="7">
        <f t="shared" si="5"/>
        <v>0</v>
      </c>
      <c r="AE10" s="7">
        <f t="shared" si="5"/>
        <v>0</v>
      </c>
      <c r="AF10" s="7">
        <f t="shared" si="5"/>
        <v>0</v>
      </c>
      <c r="AG10" s="7">
        <f t="shared" si="5"/>
        <v>0</v>
      </c>
      <c r="AH10" s="7">
        <f t="shared" si="5"/>
        <v>0</v>
      </c>
      <c r="AI10" s="7">
        <f t="shared" si="5"/>
        <v>0</v>
      </c>
      <c r="AJ10" s="7">
        <f t="shared" si="5"/>
        <v>0</v>
      </c>
      <c r="AK10" s="7">
        <f t="shared" si="5"/>
        <v>0</v>
      </c>
      <c r="AL10" s="7">
        <f t="shared" si="5"/>
        <v>0</v>
      </c>
      <c r="AM10" s="7">
        <f t="shared" si="5"/>
        <v>0.46082949308755761</v>
      </c>
      <c r="AN10" s="7">
        <f t="shared" si="5"/>
        <v>0</v>
      </c>
      <c r="AO10" s="7">
        <f t="shared" si="5"/>
        <v>0.92165898617511521</v>
      </c>
      <c r="AP10" s="7">
        <f t="shared" si="5"/>
        <v>0.92165898617511521</v>
      </c>
      <c r="AQ10" s="7">
        <f t="shared" si="5"/>
        <v>1.3824884792626728</v>
      </c>
      <c r="AR10" s="7">
        <f t="shared" si="5"/>
        <v>2.7649769585253456</v>
      </c>
      <c r="AS10" s="7">
        <f t="shared" si="5"/>
        <v>3.2258064516129039</v>
      </c>
      <c r="AT10" s="7">
        <f t="shared" si="5"/>
        <v>4.6082949308755765</v>
      </c>
      <c r="AU10" s="7">
        <f t="shared" si="5"/>
        <v>6.4516129032258078</v>
      </c>
      <c r="AV10" s="7">
        <f t="shared" si="5"/>
        <v>9.67741935483871</v>
      </c>
      <c r="AW10" s="7">
        <f t="shared" si="5"/>
        <v>10.599078341013826</v>
      </c>
      <c r="AX10" s="7">
        <f t="shared" si="5"/>
        <v>11.059907834101383</v>
      </c>
      <c r="AY10" s="7">
        <f t="shared" si="5"/>
        <v>9.216589861751153</v>
      </c>
      <c r="AZ10" s="7">
        <f t="shared" si="5"/>
        <v>8.7557603686635943</v>
      </c>
      <c r="BA10" s="7">
        <f t="shared" si="5"/>
        <v>6.9124423963133639</v>
      </c>
      <c r="BB10" s="7">
        <f t="shared" si="5"/>
        <v>5.0691244239631335</v>
      </c>
      <c r="BC10" s="7">
        <f t="shared" si="5"/>
        <v>4.1474654377880187</v>
      </c>
      <c r="BD10" s="7">
        <f t="shared" si="5"/>
        <v>3.2258064516129039</v>
      </c>
      <c r="BE10" s="7">
        <f t="shared" si="5"/>
        <v>2.3041474654377883</v>
      </c>
      <c r="BF10" s="7">
        <f t="shared" si="5"/>
        <v>1.8433179723502304</v>
      </c>
      <c r="BG10" s="7">
        <f t="shared" si="5"/>
        <v>1.3824884792626728</v>
      </c>
      <c r="BH10" s="7">
        <f t="shared" si="5"/>
        <v>1.3824884792626728</v>
      </c>
      <c r="BI10" s="7">
        <f t="shared" si="5"/>
        <v>0.46082949308755761</v>
      </c>
      <c r="BJ10" s="7">
        <f t="shared" si="5"/>
        <v>1.3824884792626728</v>
      </c>
      <c r="BK10" s="7">
        <f t="shared" si="5"/>
        <v>0.46082949308755761</v>
      </c>
      <c r="BL10" s="7">
        <f t="shared" si="5"/>
        <v>0.46082949308755761</v>
      </c>
      <c r="BM10" s="7">
        <f t="shared" si="5"/>
        <v>0.46082949308755761</v>
      </c>
      <c r="BN10" s="7">
        <f t="shared" si="5"/>
        <v>0</v>
      </c>
      <c r="BO10" s="7">
        <f t="shared" si="5"/>
        <v>0.46082949308755761</v>
      </c>
    </row>
    <row r="11" spans="1:67" x14ac:dyDescent="0.15">
      <c r="Q11" s="7">
        <f t="shared" ref="Q11:BO11" si="6">100*Q5/$D5</f>
        <v>0</v>
      </c>
      <c r="R11" s="7">
        <f t="shared" si="6"/>
        <v>0</v>
      </c>
      <c r="S11" s="7">
        <f t="shared" si="6"/>
        <v>0</v>
      </c>
      <c r="T11" s="7">
        <f t="shared" si="6"/>
        <v>0</v>
      </c>
      <c r="U11" s="7">
        <f t="shared" si="6"/>
        <v>0</v>
      </c>
      <c r="V11" s="7">
        <f t="shared" si="6"/>
        <v>0</v>
      </c>
      <c r="W11" s="7">
        <f t="shared" si="6"/>
        <v>0</v>
      </c>
      <c r="X11" s="7">
        <f t="shared" si="6"/>
        <v>0</v>
      </c>
      <c r="Y11" s="7">
        <f t="shared" si="6"/>
        <v>0</v>
      </c>
      <c r="Z11" s="7">
        <f t="shared" si="6"/>
        <v>0</v>
      </c>
      <c r="AA11" s="7">
        <f t="shared" si="6"/>
        <v>0</v>
      </c>
      <c r="AB11" s="7">
        <f t="shared" si="6"/>
        <v>0</v>
      </c>
      <c r="AC11" s="7">
        <f t="shared" si="6"/>
        <v>0</v>
      </c>
      <c r="AD11" s="7">
        <f t="shared" si="6"/>
        <v>0</v>
      </c>
      <c r="AE11" s="7">
        <f t="shared" si="6"/>
        <v>0</v>
      </c>
      <c r="AF11" s="7">
        <f t="shared" si="6"/>
        <v>0</v>
      </c>
      <c r="AG11" s="7">
        <f t="shared" si="6"/>
        <v>0</v>
      </c>
      <c r="AH11" s="7">
        <f t="shared" si="6"/>
        <v>0</v>
      </c>
      <c r="AI11" s="7">
        <f t="shared" si="6"/>
        <v>0</v>
      </c>
      <c r="AJ11" s="7">
        <f t="shared" si="6"/>
        <v>0</v>
      </c>
      <c r="AK11" s="7">
        <f t="shared" si="6"/>
        <v>0</v>
      </c>
      <c r="AL11" s="7">
        <f t="shared" si="6"/>
        <v>0</v>
      </c>
      <c r="AM11" s="7">
        <f t="shared" si="6"/>
        <v>0.84033613445378152</v>
      </c>
      <c r="AN11" s="7">
        <f t="shared" si="6"/>
        <v>1.680672268907563</v>
      </c>
      <c r="AO11" s="7">
        <f t="shared" si="6"/>
        <v>3.3613445378151261</v>
      </c>
      <c r="AP11" s="7">
        <f t="shared" si="6"/>
        <v>5.0420168067226889</v>
      </c>
      <c r="AQ11" s="7">
        <f t="shared" si="6"/>
        <v>8.4033613445378155</v>
      </c>
      <c r="AR11" s="7">
        <f t="shared" si="6"/>
        <v>11.764705882352944</v>
      </c>
      <c r="AS11" s="7">
        <f t="shared" si="6"/>
        <v>14.285714285714286</v>
      </c>
      <c r="AT11" s="7">
        <f t="shared" si="6"/>
        <v>11.764705882352944</v>
      </c>
      <c r="AU11" s="7">
        <f t="shared" si="6"/>
        <v>10.084033613445378</v>
      </c>
      <c r="AV11" s="7">
        <f t="shared" si="6"/>
        <v>7.5630252100840343</v>
      </c>
      <c r="AW11" s="7">
        <f t="shared" si="6"/>
        <v>6.7226890756302522</v>
      </c>
      <c r="AX11" s="7">
        <f t="shared" si="6"/>
        <v>4.2016806722689077</v>
      </c>
      <c r="AY11" s="7">
        <f t="shared" si="6"/>
        <v>4.2016806722689077</v>
      </c>
      <c r="AZ11" s="7">
        <f t="shared" si="6"/>
        <v>2.5210084033613445</v>
      </c>
      <c r="BA11" s="7">
        <f t="shared" si="6"/>
        <v>2.5210084033613445</v>
      </c>
      <c r="BB11" s="7">
        <f t="shared" si="6"/>
        <v>0.84033613445378152</v>
      </c>
      <c r="BC11" s="7">
        <f t="shared" si="6"/>
        <v>0.84033613445378152</v>
      </c>
      <c r="BD11" s="7">
        <f t="shared" si="6"/>
        <v>0.84033613445378152</v>
      </c>
      <c r="BE11" s="7">
        <f t="shared" si="6"/>
        <v>0.84033613445378152</v>
      </c>
      <c r="BF11" s="7">
        <f t="shared" si="6"/>
        <v>0</v>
      </c>
      <c r="BG11" s="7">
        <f t="shared" si="6"/>
        <v>0</v>
      </c>
      <c r="BH11" s="7">
        <f t="shared" si="6"/>
        <v>0</v>
      </c>
      <c r="BI11" s="7">
        <f t="shared" si="6"/>
        <v>0</v>
      </c>
      <c r="BJ11" s="7">
        <f t="shared" si="6"/>
        <v>0.84033613445378152</v>
      </c>
      <c r="BK11" s="7">
        <f t="shared" si="6"/>
        <v>0</v>
      </c>
      <c r="BL11" s="7">
        <f t="shared" si="6"/>
        <v>0.84033613445378152</v>
      </c>
      <c r="BM11" s="7">
        <f t="shared" si="6"/>
        <v>0</v>
      </c>
      <c r="BN11" s="7">
        <f t="shared" si="6"/>
        <v>0</v>
      </c>
      <c r="BO11" s="7">
        <f t="shared" si="6"/>
        <v>0</v>
      </c>
    </row>
    <row r="12" spans="1:67" x14ac:dyDescent="0.15">
      <c r="Q12" s="7">
        <f t="shared" ref="Q12:BO12" si="7">100*Q6/$D6</f>
        <v>0</v>
      </c>
      <c r="R12" s="7">
        <f t="shared" si="7"/>
        <v>0</v>
      </c>
      <c r="S12" s="7">
        <f t="shared" si="7"/>
        <v>0</v>
      </c>
      <c r="T12" s="7">
        <f t="shared" si="7"/>
        <v>0</v>
      </c>
      <c r="U12" s="7">
        <f t="shared" si="7"/>
        <v>0</v>
      </c>
      <c r="V12" s="7">
        <f t="shared" si="7"/>
        <v>0</v>
      </c>
      <c r="W12" s="7">
        <f t="shared" si="7"/>
        <v>0</v>
      </c>
      <c r="X12" s="7">
        <f t="shared" si="7"/>
        <v>0</v>
      </c>
      <c r="Y12" s="7">
        <f t="shared" si="7"/>
        <v>0.54644808743169393</v>
      </c>
      <c r="Z12" s="7">
        <f t="shared" si="7"/>
        <v>0</v>
      </c>
      <c r="AA12" s="7">
        <f t="shared" si="7"/>
        <v>0</v>
      </c>
      <c r="AB12" s="7">
        <f t="shared" si="7"/>
        <v>0.54644808743169393</v>
      </c>
      <c r="AC12" s="7">
        <f t="shared" si="7"/>
        <v>0</v>
      </c>
      <c r="AD12" s="7">
        <f t="shared" si="7"/>
        <v>0.54644808743169393</v>
      </c>
      <c r="AE12" s="7">
        <f t="shared" si="7"/>
        <v>0.54644808743169393</v>
      </c>
      <c r="AF12" s="7">
        <f t="shared" si="7"/>
        <v>1.0928961748633879</v>
      </c>
      <c r="AG12" s="7">
        <f t="shared" si="7"/>
        <v>1.0928961748633879</v>
      </c>
      <c r="AH12" s="7">
        <f t="shared" si="7"/>
        <v>1.639344262295082</v>
      </c>
      <c r="AI12" s="7">
        <f t="shared" si="7"/>
        <v>1.639344262295082</v>
      </c>
      <c r="AJ12" s="7">
        <f t="shared" si="7"/>
        <v>1.639344262295082</v>
      </c>
      <c r="AK12" s="7">
        <f t="shared" si="7"/>
        <v>2.1857923497267757</v>
      </c>
      <c r="AL12" s="7">
        <f t="shared" si="7"/>
        <v>2.7322404371584699</v>
      </c>
      <c r="AM12" s="7">
        <f t="shared" si="7"/>
        <v>2.7322404371584699</v>
      </c>
      <c r="AN12" s="7">
        <f t="shared" si="7"/>
        <v>2.7322404371584699</v>
      </c>
      <c r="AO12" s="7">
        <f t="shared" si="7"/>
        <v>3.278688524590164</v>
      </c>
      <c r="AP12" s="7">
        <f t="shared" si="7"/>
        <v>3.278688524590164</v>
      </c>
      <c r="AQ12" s="7">
        <f t="shared" si="7"/>
        <v>3.8251366120218582</v>
      </c>
      <c r="AR12" s="7">
        <f t="shared" si="7"/>
        <v>5.4644808743169397</v>
      </c>
      <c r="AS12" s="7">
        <f t="shared" si="7"/>
        <v>6.557377049180328</v>
      </c>
      <c r="AT12" s="7">
        <f t="shared" si="7"/>
        <v>8.1967213114754092</v>
      </c>
      <c r="AU12" s="7">
        <f t="shared" si="7"/>
        <v>9.2896174863387966</v>
      </c>
      <c r="AV12" s="7">
        <f t="shared" si="7"/>
        <v>8.7431693989071029</v>
      </c>
      <c r="AW12" s="7">
        <f t="shared" si="7"/>
        <v>8.7431693989071029</v>
      </c>
      <c r="AX12" s="7">
        <f t="shared" si="7"/>
        <v>6.0109289617486334</v>
      </c>
      <c r="AY12" s="7">
        <f t="shared" si="7"/>
        <v>3.8251366120218582</v>
      </c>
      <c r="AZ12" s="7">
        <f t="shared" si="7"/>
        <v>2.7322404371584699</v>
      </c>
      <c r="BA12" s="7">
        <f t="shared" si="7"/>
        <v>1.639344262295082</v>
      </c>
      <c r="BB12" s="7">
        <f t="shared" si="7"/>
        <v>1.0928961748633879</v>
      </c>
      <c r="BC12" s="7">
        <f t="shared" si="7"/>
        <v>1.0928961748633879</v>
      </c>
      <c r="BD12" s="7">
        <f t="shared" si="7"/>
        <v>0.54644808743169393</v>
      </c>
      <c r="BE12" s="7">
        <f t="shared" si="7"/>
        <v>0.54644808743169393</v>
      </c>
      <c r="BF12" s="7">
        <f t="shared" si="7"/>
        <v>4.3715846994535514</v>
      </c>
      <c r="BG12" s="7">
        <f t="shared" si="7"/>
        <v>0</v>
      </c>
      <c r="BH12" s="7">
        <f t="shared" si="7"/>
        <v>0.54644808743169393</v>
      </c>
      <c r="BI12" s="7">
        <f t="shared" si="7"/>
        <v>0</v>
      </c>
      <c r="BJ12" s="7">
        <f t="shared" si="7"/>
        <v>0</v>
      </c>
      <c r="BK12" s="7">
        <f t="shared" si="7"/>
        <v>0</v>
      </c>
      <c r="BL12" s="7">
        <f t="shared" si="7"/>
        <v>0</v>
      </c>
      <c r="BM12" s="7">
        <f t="shared" si="7"/>
        <v>0</v>
      </c>
      <c r="BN12" s="7">
        <f t="shared" si="7"/>
        <v>0</v>
      </c>
      <c r="BO12" s="7">
        <f t="shared" si="7"/>
        <v>0.54644808743169393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Coordinate Transformation</vt:lpstr>
      <vt:lpstr>mud and gravel</vt:lpstr>
      <vt:lpstr>grain-size</vt:lpstr>
      <vt:lpstr>PCA</vt:lpstr>
      <vt:lpstr>Kriging</vt:lpstr>
      <vt:lpstr>Representatives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</dc:creator>
  <cp:lastModifiedBy>ha.naruse@gmail.com</cp:lastModifiedBy>
  <dcterms:created xsi:type="dcterms:W3CDTF">2011-08-02T09:40:19Z</dcterms:created>
  <dcterms:modified xsi:type="dcterms:W3CDTF">2017-11-16T13:46:21Z</dcterms:modified>
</cp:coreProperties>
</file>